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720" windowHeight="7050" tabRatio="727"/>
  </bookViews>
  <sheets>
    <sheet name="Yhtveto_MUUTOKSISTA" sheetId="1" r:id="rId1"/>
    <sheet name="Muutokset_kuntaryhmittäin" sheetId="7" r:id="rId2"/>
    <sheet name="Ykskoht_NYKY-UUSI tasapaino" sheetId="3" r:id="rId3"/>
    <sheet name="Valt.osuudet eriteltyinä" sheetId="4" r:id="rId4"/>
    <sheet name="Valt.osuus kriteerimuutokset" sheetId="5" r:id="rId5"/>
    <sheet name="Taustatietoja" sheetId="6" r:id="rId6"/>
  </sheets>
  <definedNames>
    <definedName name="_xlnm.Print_Area" localSheetId="5">Taustatietoja!$A:$AE</definedName>
    <definedName name="_xlnm.Print_Area" localSheetId="3">'Valt.osuudet eriteltyinä'!$A:$X</definedName>
    <definedName name="_xlnm.Print_Area" localSheetId="0">Yhtveto_MUUTOKSISTA!$A:$W</definedName>
    <definedName name="_xlnm.Print_Area" localSheetId="2">'Ykskoht_NYKY-UUSI tasapaino'!$A:$AC</definedName>
    <definedName name="_xlnm.Print_Titles" localSheetId="5">Taustatietoja!$11:$17</definedName>
    <definedName name="_xlnm.Print_Titles" localSheetId="3">'Valt.osuudet eriteltyinä'!$7:$14</definedName>
    <definedName name="_xlnm.Print_Titles" localSheetId="0">Yhtveto_MUUTOKSISTA!$27:$33</definedName>
    <definedName name="_xlnm.Print_Titles" localSheetId="2">'Ykskoht_NYKY-UUSI tasapaino'!$15:$21</definedName>
  </definedNames>
  <calcPr calcId="145621"/>
</workbook>
</file>

<file path=xl/calcChain.xml><?xml version="1.0" encoding="utf-8"?>
<calcChain xmlns="http://schemas.openxmlformats.org/spreadsheetml/2006/main">
  <c r="D14" i="7" l="1"/>
  <c r="M22" i="1" l="1"/>
  <c r="N22" i="1"/>
  <c r="O22" i="1"/>
  <c r="P22" i="1"/>
  <c r="Q22" i="1"/>
  <c r="M23" i="1"/>
  <c r="N23" i="1"/>
  <c r="O23" i="1"/>
  <c r="P23" i="1"/>
  <c r="Q23" i="1"/>
  <c r="M25" i="1"/>
  <c r="N25" i="1"/>
  <c r="O25" i="1"/>
  <c r="P25" i="1"/>
  <c r="Q25" i="1"/>
  <c r="H22" i="1"/>
  <c r="H24" i="1" s="1"/>
  <c r="I22" i="1"/>
  <c r="J22" i="1"/>
  <c r="H23" i="1"/>
  <c r="I23" i="1"/>
  <c r="J23" i="1"/>
  <c r="H25" i="1"/>
  <c r="I25" i="1"/>
  <c r="J25" i="1"/>
  <c r="L25" i="1"/>
  <c r="L23" i="1"/>
  <c r="L22" i="1"/>
  <c r="L24" i="1" s="1"/>
  <c r="I24" i="1" l="1"/>
  <c r="J24" i="1"/>
  <c r="P24" i="1"/>
  <c r="M24" i="1"/>
  <c r="N24" i="1"/>
  <c r="O24" i="1"/>
  <c r="Q24" i="1"/>
  <c r="R17" i="7"/>
  <c r="R14" i="7" s="1"/>
  <c r="R18" i="7"/>
  <c r="R15" i="7" s="1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40" i="7"/>
  <c r="R37" i="7" s="1"/>
  <c r="R41" i="7"/>
  <c r="R38" i="7" s="1"/>
  <c r="R42" i="7"/>
  <c r="R43" i="7"/>
  <c r="R44" i="7"/>
  <c r="R45" i="7"/>
  <c r="R11" i="7"/>
  <c r="P14" i="7"/>
  <c r="Q14" i="7"/>
  <c r="P15" i="7"/>
  <c r="Q15" i="7"/>
  <c r="P37" i="7"/>
  <c r="Q37" i="7"/>
  <c r="P38" i="7"/>
  <c r="Q38" i="7"/>
  <c r="D37" i="7"/>
  <c r="E37" i="7"/>
  <c r="F37" i="7"/>
  <c r="G37" i="7"/>
  <c r="H37" i="7"/>
  <c r="D38" i="7"/>
  <c r="E38" i="7"/>
  <c r="F38" i="7"/>
  <c r="G38" i="7"/>
  <c r="H38" i="7"/>
  <c r="B38" i="7"/>
  <c r="B37" i="7"/>
  <c r="E14" i="7"/>
  <c r="F14" i="7"/>
  <c r="G14" i="7"/>
  <c r="H14" i="7"/>
  <c r="D15" i="7"/>
  <c r="E15" i="7"/>
  <c r="F15" i="7"/>
  <c r="G15" i="7"/>
  <c r="H15" i="7"/>
  <c r="B15" i="7"/>
  <c r="B14" i="7"/>
  <c r="S22" i="1" l="1"/>
  <c r="T22" i="1"/>
  <c r="U22" i="1"/>
  <c r="V22" i="1"/>
  <c r="S23" i="1"/>
  <c r="S24" i="1" s="1"/>
  <c r="T23" i="1"/>
  <c r="U23" i="1"/>
  <c r="U24" i="1" s="1"/>
  <c r="V23" i="1"/>
  <c r="V24" i="1" s="1"/>
  <c r="T24" i="1"/>
  <c r="S25" i="1"/>
  <c r="T25" i="1"/>
  <c r="U25" i="1"/>
  <c r="V25" i="1"/>
  <c r="G32" i="1" l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4" i="1"/>
  <c r="E22" i="1"/>
  <c r="E23" i="1"/>
  <c r="E25" i="1"/>
  <c r="B68" i="5"/>
  <c r="D68" i="5" s="1"/>
  <c r="D59" i="5"/>
  <c r="C59" i="5"/>
  <c r="B59" i="5"/>
  <c r="D51" i="5"/>
  <c r="C51" i="5"/>
  <c r="B51" i="5"/>
  <c r="D41" i="5"/>
  <c r="C41" i="5"/>
  <c r="B41" i="5"/>
  <c r="D17" i="5"/>
  <c r="D22" i="5" s="1"/>
  <c r="D26" i="5" s="1"/>
  <c r="B17" i="5"/>
  <c r="B22" i="5" s="1"/>
  <c r="B26" i="5" s="1"/>
  <c r="D13" i="5"/>
  <c r="C13" i="5"/>
  <c r="C17" i="5" s="1"/>
  <c r="C22" i="5" s="1"/>
  <c r="C26" i="5" s="1"/>
  <c r="B13" i="5"/>
  <c r="E24" i="1" l="1"/>
  <c r="C68" i="5"/>
  <c r="W16" i="4" l="1"/>
  <c r="X16" i="4" s="1"/>
  <c r="W17" i="4"/>
  <c r="X17" i="4" s="1"/>
  <c r="W18" i="4"/>
  <c r="X18" i="4" s="1"/>
  <c r="W19" i="4"/>
  <c r="X19" i="4" s="1"/>
  <c r="W20" i="4"/>
  <c r="X20" i="4" s="1"/>
  <c r="W21" i="4"/>
  <c r="X21" i="4" s="1"/>
  <c r="W22" i="4"/>
  <c r="X22" i="4" s="1"/>
  <c r="W23" i="4"/>
  <c r="X23" i="4" s="1"/>
  <c r="W24" i="4"/>
  <c r="X24" i="4" s="1"/>
  <c r="W25" i="4"/>
  <c r="X25" i="4" s="1"/>
  <c r="W26" i="4"/>
  <c r="X26" i="4" s="1"/>
  <c r="W27" i="4"/>
  <c r="X27" i="4" s="1"/>
  <c r="W28" i="4"/>
  <c r="X28" i="4" s="1"/>
  <c r="W29" i="4"/>
  <c r="X29" i="4" s="1"/>
  <c r="W30" i="4"/>
  <c r="X30" i="4" s="1"/>
  <c r="W31" i="4"/>
  <c r="X31" i="4" s="1"/>
  <c r="W32" i="4"/>
  <c r="X32" i="4" s="1"/>
  <c r="W33" i="4"/>
  <c r="X33" i="4" s="1"/>
  <c r="W34" i="4"/>
  <c r="X34" i="4" s="1"/>
  <c r="W35" i="4"/>
  <c r="X35" i="4" s="1"/>
  <c r="W36" i="4"/>
  <c r="X36" i="4" s="1"/>
  <c r="W37" i="4"/>
  <c r="X37" i="4" s="1"/>
  <c r="W38" i="4"/>
  <c r="X38" i="4" s="1"/>
  <c r="W39" i="4"/>
  <c r="X39" i="4" s="1"/>
  <c r="W40" i="4"/>
  <c r="X40" i="4" s="1"/>
  <c r="W41" i="4"/>
  <c r="X41" i="4" s="1"/>
  <c r="W42" i="4"/>
  <c r="X42" i="4" s="1"/>
  <c r="W43" i="4"/>
  <c r="X43" i="4" s="1"/>
  <c r="W44" i="4"/>
  <c r="X44" i="4" s="1"/>
  <c r="W45" i="4"/>
  <c r="X45" i="4" s="1"/>
  <c r="W46" i="4"/>
  <c r="X46" i="4" s="1"/>
  <c r="W47" i="4"/>
  <c r="X47" i="4" s="1"/>
  <c r="W48" i="4"/>
  <c r="X48" i="4" s="1"/>
  <c r="W49" i="4"/>
  <c r="X49" i="4" s="1"/>
  <c r="W50" i="4"/>
  <c r="X50" i="4" s="1"/>
  <c r="W51" i="4"/>
  <c r="X51" i="4" s="1"/>
  <c r="W52" i="4"/>
  <c r="X52" i="4" s="1"/>
  <c r="W53" i="4"/>
  <c r="X53" i="4" s="1"/>
  <c r="W54" i="4"/>
  <c r="X54" i="4" s="1"/>
  <c r="W55" i="4"/>
  <c r="X55" i="4" s="1"/>
  <c r="W56" i="4"/>
  <c r="X56" i="4" s="1"/>
  <c r="W57" i="4"/>
  <c r="X57" i="4" s="1"/>
  <c r="W58" i="4"/>
  <c r="X58" i="4" s="1"/>
  <c r="W59" i="4"/>
  <c r="X59" i="4" s="1"/>
  <c r="W60" i="4"/>
  <c r="X60" i="4" s="1"/>
  <c r="W61" i="4"/>
  <c r="X61" i="4" s="1"/>
  <c r="W62" i="4"/>
  <c r="X62" i="4" s="1"/>
  <c r="W63" i="4"/>
  <c r="X63" i="4" s="1"/>
  <c r="W64" i="4"/>
  <c r="X64" i="4" s="1"/>
  <c r="W65" i="4"/>
  <c r="X65" i="4" s="1"/>
  <c r="W66" i="4"/>
  <c r="X66" i="4" s="1"/>
  <c r="W67" i="4"/>
  <c r="X67" i="4" s="1"/>
  <c r="W68" i="4"/>
  <c r="X68" i="4" s="1"/>
  <c r="W69" i="4"/>
  <c r="X69" i="4" s="1"/>
  <c r="W70" i="4"/>
  <c r="X70" i="4" s="1"/>
  <c r="W71" i="4"/>
  <c r="X71" i="4" s="1"/>
  <c r="W72" i="4"/>
  <c r="X72" i="4" s="1"/>
  <c r="W73" i="4"/>
  <c r="X73" i="4" s="1"/>
  <c r="W74" i="4"/>
  <c r="X74" i="4" s="1"/>
  <c r="W75" i="4"/>
  <c r="X75" i="4" s="1"/>
  <c r="W76" i="4"/>
  <c r="X76" i="4" s="1"/>
  <c r="W77" i="4"/>
  <c r="X77" i="4" s="1"/>
  <c r="W78" i="4"/>
  <c r="X78" i="4" s="1"/>
  <c r="W79" i="4"/>
  <c r="X79" i="4" s="1"/>
  <c r="W80" i="4"/>
  <c r="X80" i="4" s="1"/>
  <c r="W81" i="4"/>
  <c r="X81" i="4" s="1"/>
  <c r="W82" i="4"/>
  <c r="X82" i="4" s="1"/>
  <c r="W83" i="4"/>
  <c r="X83" i="4" s="1"/>
  <c r="W84" i="4"/>
  <c r="X84" i="4" s="1"/>
  <c r="W85" i="4"/>
  <c r="X85" i="4" s="1"/>
  <c r="W86" i="4"/>
  <c r="X86" i="4" s="1"/>
  <c r="W87" i="4"/>
  <c r="X87" i="4" s="1"/>
  <c r="W88" i="4"/>
  <c r="X88" i="4" s="1"/>
  <c r="W89" i="4"/>
  <c r="X89" i="4" s="1"/>
  <c r="W90" i="4"/>
  <c r="X90" i="4" s="1"/>
  <c r="W91" i="4"/>
  <c r="X91" i="4" s="1"/>
  <c r="W92" i="4"/>
  <c r="X92" i="4" s="1"/>
  <c r="W93" i="4"/>
  <c r="X93" i="4" s="1"/>
  <c r="W94" i="4"/>
  <c r="X94" i="4" s="1"/>
  <c r="W95" i="4"/>
  <c r="X95" i="4" s="1"/>
  <c r="W96" i="4"/>
  <c r="X96" i="4" s="1"/>
  <c r="W97" i="4"/>
  <c r="X97" i="4" s="1"/>
  <c r="W98" i="4"/>
  <c r="X98" i="4" s="1"/>
  <c r="W99" i="4"/>
  <c r="X99" i="4" s="1"/>
  <c r="W100" i="4"/>
  <c r="X100" i="4" s="1"/>
  <c r="W101" i="4"/>
  <c r="X101" i="4" s="1"/>
  <c r="W102" i="4"/>
  <c r="X102" i="4" s="1"/>
  <c r="W103" i="4"/>
  <c r="X103" i="4" s="1"/>
  <c r="W104" i="4"/>
  <c r="X104" i="4" s="1"/>
  <c r="W105" i="4"/>
  <c r="X105" i="4" s="1"/>
  <c r="W106" i="4"/>
  <c r="X106" i="4" s="1"/>
  <c r="W107" i="4"/>
  <c r="X107" i="4" s="1"/>
  <c r="W108" i="4"/>
  <c r="X108" i="4" s="1"/>
  <c r="W109" i="4"/>
  <c r="X109" i="4" s="1"/>
  <c r="W110" i="4"/>
  <c r="X110" i="4" s="1"/>
  <c r="W111" i="4"/>
  <c r="X111" i="4" s="1"/>
  <c r="W112" i="4"/>
  <c r="X112" i="4" s="1"/>
  <c r="W113" i="4"/>
  <c r="X113" i="4" s="1"/>
  <c r="W114" i="4"/>
  <c r="X114" i="4" s="1"/>
  <c r="W115" i="4"/>
  <c r="X115" i="4" s="1"/>
  <c r="W116" i="4"/>
  <c r="X116" i="4" s="1"/>
  <c r="W117" i="4"/>
  <c r="X117" i="4" s="1"/>
  <c r="W118" i="4"/>
  <c r="X118" i="4" s="1"/>
  <c r="W119" i="4"/>
  <c r="X119" i="4" s="1"/>
  <c r="W120" i="4"/>
  <c r="X120" i="4" s="1"/>
  <c r="W121" i="4"/>
  <c r="X121" i="4" s="1"/>
  <c r="W122" i="4"/>
  <c r="X122" i="4" s="1"/>
  <c r="W123" i="4"/>
  <c r="X123" i="4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15" i="4"/>
  <c r="X15" i="4" s="1"/>
  <c r="V13" i="4"/>
  <c r="W13" i="4" l="1"/>
  <c r="X13" i="4" s="1"/>
  <c r="F22" i="1" l="1"/>
  <c r="F23" i="1"/>
  <c r="F25" i="1"/>
  <c r="F24" i="1" l="1"/>
  <c r="D32" i="1" l="1"/>
  <c r="W23" i="1" l="1"/>
  <c r="W22" i="1"/>
  <c r="W25" i="1"/>
  <c r="W24" i="1" l="1"/>
</calcChain>
</file>

<file path=xl/sharedStrings.xml><?xml version="1.0" encoding="utf-8"?>
<sst xmlns="http://schemas.openxmlformats.org/spreadsheetml/2006/main" count="1778" uniqueCount="612">
  <si>
    <t>UUSI</t>
  </si>
  <si>
    <t>Jäljelle</t>
  </si>
  <si>
    <t>Maa-</t>
  </si>
  <si>
    <t>As.luku</t>
  </si>
  <si>
    <t>jäävien teht.</t>
  </si>
  <si>
    <t>kunta</t>
  </si>
  <si>
    <t xml:space="preserve"> 31.12.2014</t>
  </si>
  <si>
    <t>nettokust.</t>
  </si>
  <si>
    <t>nro</t>
  </si>
  <si>
    <t>Alue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</si>
  <si>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</si>
  <si>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</si>
  <si>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</si>
  <si>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</si>
  <si>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</si>
  <si>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</si>
  <si>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</si>
  <si>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</si>
  <si>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</si>
  <si>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</si>
  <si>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</si>
  <si>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</si>
  <si>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</si>
  <si>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</si>
  <si>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</si>
  <si>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</si>
  <si>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</si>
  <si>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</si>
  <si>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</si>
  <si>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</si>
  <si>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</si>
  <si>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</si>
  <si>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</si>
  <si>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</si>
  <si>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</si>
  <si>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</si>
  <si>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</si>
  <si>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</si>
  <si>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</si>
  <si>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</si>
  <si>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</si>
  <si>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</si>
  <si>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</si>
  <si>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</si>
  <si>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</si>
  <si>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</si>
  <si>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</si>
  <si>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</si>
  <si>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</si>
  <si>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</si>
  <si>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</si>
  <si>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</si>
  <si>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</si>
  <si>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</si>
  <si>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</si>
  <si>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</si>
  <si>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</si>
  <si>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</si>
  <si>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</si>
  <si>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</si>
  <si>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</si>
  <si>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</si>
  <si>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</si>
  <si>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</si>
  <si>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</si>
  <si>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</si>
  <si>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</si>
  <si>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</si>
  <si>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</si>
  <si>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</si>
  <si>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</si>
  <si>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</si>
  <si>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</si>
  <si>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</si>
  <si>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</si>
  <si>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</si>
  <si>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</si>
  <si>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</si>
  <si>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</si>
  <si>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</si>
  <si>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</si>
  <si>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</si>
  <si>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</si>
  <si>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</si>
  <si>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</si>
  <si>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</si>
  <si>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</si>
  <si>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</si>
  <si>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</si>
  <si>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</si>
  <si>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</si>
  <si>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</si>
  <si>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</si>
  <si>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</si>
  <si>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</si>
  <si>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</si>
  <si>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</si>
  <si>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</si>
  <si>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</si>
  <si>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</si>
  <si>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</si>
  <si>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</si>
  <si>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</si>
  <si>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</si>
  <si>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</si>
  <si>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</si>
  <si>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</si>
  <si>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</si>
  <si>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</si>
  <si>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</si>
  <si>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</si>
  <si>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</si>
  <si>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</si>
  <si>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Kristiinankaup.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</si>
  <si>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</si>
  <si>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</si>
  <si>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</si>
  <si>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</si>
  <si>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</si>
  <si>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</si>
  <si>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</si>
  <si>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</si>
  <si>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</si>
  <si>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</si>
  <si>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</si>
  <si>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</si>
  <si>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</si>
  <si>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</si>
  <si>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</si>
  <si>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</si>
  <si>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</si>
  <si>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</si>
  <si>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</si>
  <si>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</si>
  <si>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</si>
  <si>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</si>
  <si>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</si>
  <si>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</si>
  <si>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</si>
  <si>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</si>
  <si>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</si>
  <si>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</si>
  <si>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</si>
  <si>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</si>
  <si>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</si>
  <si>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</si>
  <si>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</si>
  <si>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</si>
  <si>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</si>
  <si>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</si>
  <si>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</si>
  <si>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</si>
  <si>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</si>
  <si>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</si>
  <si>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</si>
  <si>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</si>
  <si>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</si>
  <si>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</si>
  <si>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</si>
  <si>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</si>
  <si>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</si>
  <si>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</si>
  <si>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</si>
  <si>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</si>
  <si>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</si>
  <si>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</si>
  <si>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</si>
  <si>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</si>
  <si>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</si>
  <si>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</si>
  <si>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</si>
  <si>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</si>
  <si>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</si>
  <si>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</si>
  <si>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</si>
  <si>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</si>
  <si>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</si>
  <si>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</si>
  <si>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</si>
  <si>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</si>
  <si>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</si>
  <si>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</si>
  <si>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</si>
  <si>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</si>
  <si>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</si>
  <si>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</si>
  <si>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</si>
  <si>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</si>
  <si>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</si>
  <si>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</si>
  <si>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</si>
  <si>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</si>
  <si>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</si>
  <si>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</si>
  <si>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</si>
  <si>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</si>
  <si>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</si>
  <si>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k.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</si>
  <si>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</si>
  <si>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</si>
  <si>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</si>
  <si>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</si>
  <si>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</si>
  <si>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</si>
  <si>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</si>
  <si>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</si>
  <si>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</si>
  <si>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</si>
  <si>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</si>
  <si>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</si>
  <si>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</si>
  <si>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</si>
  <si>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</si>
  <si>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</si>
  <si>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</si>
  <si>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</si>
  <si>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</si>
  <si>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</si>
  <si>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</si>
  <si>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</si>
  <si>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</si>
  <si>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</si>
  <si>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</si>
  <si>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</si>
  <si>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</si>
  <si>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</si>
  <si>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</si>
  <si>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</si>
  <si>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</si>
  <si>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</si>
  <si>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</si>
  <si>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</si>
  <si>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</si>
  <si>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</si>
  <si>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</si>
  <si>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</si>
  <si>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</si>
  <si>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</si>
  <si>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</si>
  <si>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</si>
  <si>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</si>
  <si>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</si>
  <si>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</si>
  <si>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</si>
  <si>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</si>
  <si>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</si>
  <si>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</si>
  <si>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</si>
  <si>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</si>
  <si>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</si>
  <si>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</si>
  <si>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</si>
  <si>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</si>
  <si>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</si>
  <si>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</si>
  <si>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</si>
  <si>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</si>
  <si>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</si>
  <si>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</si>
  <si>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</si>
  <si>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</si>
  <si>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</si>
  <si>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</si>
  <si>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</si>
  <si>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</si>
  <si>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</si>
  <si>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</si>
  <si>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</si>
  <si>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</si>
  <si>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</si>
  <si>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</si>
  <si>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</si>
  <si>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</si>
  <si>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</si>
  <si>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</si>
  <si>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</si>
  <si>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</si>
  <si>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</si>
  <si>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</si>
  <si>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</si>
  <si>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</si>
  <si>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</si>
  <si>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</si>
  <si>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</si>
  <si>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</si>
  <si>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</si>
  <si>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</si>
  <si>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</si>
  <si>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</si>
  <si>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</si>
  <si>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</si>
  <si>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</si>
  <si>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</si>
  <si>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</si>
  <si>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</si>
  <si>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</si>
  <si>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</si>
  <si>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</si>
  <si>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</si>
  <si>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</si>
  <si>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</si>
  <si>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</si>
  <si>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</si>
  <si>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</si>
  <si>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</si>
  <si>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</si>
  <si>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</si>
  <si>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</si>
  <si>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tuotto</t>
  </si>
  <si>
    <t>€/as</t>
  </si>
  <si>
    <t xml:space="preserve">Kuven </t>
  </si>
  <si>
    <t>kunnan</t>
  </si>
  <si>
    <t>vero-%</t>
  </si>
  <si>
    <t>Maakuntien</t>
  </si>
  <si>
    <t>Nykyinen</t>
  </si>
  <si>
    <t>tasapaino</t>
  </si>
  <si>
    <t>€/as.</t>
  </si>
  <si>
    <t>muutos</t>
  </si>
  <si>
    <t>tasaus</t>
  </si>
  <si>
    <t>siirtymä</t>
  </si>
  <si>
    <t>Maks</t>
  </si>
  <si>
    <t>Min</t>
  </si>
  <si>
    <t>Mediaani</t>
  </si>
  <si>
    <t>Vaihteluväli</t>
  </si>
  <si>
    <t>Alijäämä, lkm</t>
  </si>
  <si>
    <t>Alijäämä, milj. €</t>
  </si>
  <si>
    <t>Vuoden 2016 tasossa</t>
  </si>
  <si>
    <t>C:hen</t>
  </si>
  <si>
    <t>euroa</t>
  </si>
  <si>
    <t>Kumulat.</t>
  </si>
  <si>
    <t>yli/ali-</t>
  </si>
  <si>
    <t>jäämä</t>
  </si>
  <si>
    <t>1. vuosi</t>
  </si>
  <si>
    <t>2. vuosi</t>
  </si>
  <si>
    <t>3. vuosi</t>
  </si>
  <si>
    <t>4. vuosi</t>
  </si>
  <si>
    <t>5. vuosi</t>
  </si>
  <si>
    <t>Tasapaino</t>
  </si>
  <si>
    <t xml:space="preserve"> +/- 50 €</t>
  </si>
  <si>
    <t>Siirtymätasaukset:</t>
  </si>
  <si>
    <t xml:space="preserve"> +/- 25 €</t>
  </si>
  <si>
    <t xml:space="preserve"> +/- 75 €</t>
  </si>
  <si>
    <t xml:space="preserve"> +/-100 €</t>
  </si>
  <si>
    <t>autom.</t>
  </si>
  <si>
    <t>rajoitin</t>
  </si>
  <si>
    <t>muutos-</t>
  </si>
  <si>
    <t>Autom.</t>
  </si>
  <si>
    <t>muut.</t>
  </si>
  <si>
    <t>nyky-</t>
  </si>
  <si>
    <t>tilaan</t>
  </si>
  <si>
    <t>(pl. siirt.tas)</t>
  </si>
  <si>
    <t xml:space="preserve"> 60/60</t>
  </si>
  <si>
    <t>(pysyvä)</t>
  </si>
  <si>
    <t>5. v. &gt;</t>
  </si>
  <si>
    <t>5. v &gt;</t>
  </si>
  <si>
    <t>nykyiseen</t>
  </si>
  <si>
    <t>UUSI TASAPAINO siirtymäkautena ja sen jälkeen:</t>
  </si>
  <si>
    <t>NYKYINEN</t>
  </si>
  <si>
    <t>MUUTOS</t>
  </si>
  <si>
    <t>ml. kunta-valtio</t>
  </si>
  <si>
    <t>neutralisointi</t>
  </si>
  <si>
    <t>Kunnallis-</t>
  </si>
  <si>
    <t>Kiinteistö-</t>
  </si>
  <si>
    <t>Yhteisövero</t>
  </si>
  <si>
    <t>VOS</t>
  </si>
  <si>
    <t>Rahoitus-</t>
  </si>
  <si>
    <t>Verotus-</t>
  </si>
  <si>
    <t>Toimintakate +</t>
  </si>
  <si>
    <t>Kunnallisvero</t>
  </si>
  <si>
    <t>vero</t>
  </si>
  <si>
    <t>VM</t>
  </si>
  <si>
    <t>muutosraj.</t>
  </si>
  <si>
    <t>OKM, 2016</t>
  </si>
  <si>
    <t>erät (tpe15)</t>
  </si>
  <si>
    <t>kust.</t>
  </si>
  <si>
    <t>maksuunpano</t>
  </si>
  <si>
    <t>vos-uud.</t>
  </si>
  <si>
    <t>(ennakko)</t>
  </si>
  <si>
    <t>alenema</t>
  </si>
  <si>
    <t>siirtymä-</t>
  </si>
  <si>
    <t xml:space="preserve"> </t>
  </si>
  <si>
    <t>erotus</t>
  </si>
  <si>
    <t>tasaus, netto</t>
  </si>
  <si>
    <t>Vuoden 2015</t>
  </si>
  <si>
    <t>Yksityiskohtainen erittely nykyisen ja uuden rahoituksen muodostumisesta</t>
  </si>
  <si>
    <t xml:space="preserve"> - vuoden 2016 tasolla</t>
  </si>
  <si>
    <t>Tasapainon</t>
  </si>
  <si>
    <t>Kuntiin jäävien tehtävien ja niiden rahoituksen osalta (sote-tehtävien siirron jälkeen)</t>
  </si>
  <si>
    <t xml:space="preserve"> - laskelman pohjana kustannusten osalta vuoden 2014 toteumatiedot, jotka viety vuoden tasoon ottamalla huomioon</t>
  </si>
  <si>
    <t xml:space="preserve"> ennakolliset tilinpätökset vuodelta 2015 sekä peruspalvelujen valtionosuuksien laskennallisten kustannusten muutos vuonna 2016.</t>
  </si>
  <si>
    <t>Em. laskennallisten kustannusten muutokset on huomioitu toimintakatteen muutoksena siten, että koko maan toimintakatteen muutokseksi edellisvuodesta muodostuu 1,5 %.</t>
  </si>
  <si>
    <t xml:space="preserve"> - muutosta tarkastellaan ns. tasapainotilalla, jolla tarkoitetaan vuosikatteen riittävyttä poistoihin (käyttötalouden tulos)</t>
  </si>
  <si>
    <t xml:space="preserve"> - siirtyvät sote-tehtävät vaikuttavat kuntien kustannuksiin, jotka näkyvät toimintakatteissa (käyttökustannukset, netto) ja poistoissa</t>
  </si>
  <si>
    <t xml:space="preserve"> - siirtyvät sote-tehtävät vaikuttavat kuntien tuloihin, jotka näkyvät toimintakatteissa, verotuloissa ja valtionosuuksissa</t>
  </si>
  <si>
    <t>NYKYINEN RAHOITUS:</t>
  </si>
  <si>
    <t>UUSI RAHOITUS:</t>
  </si>
  <si>
    <t>MUUTOS:</t>
  </si>
  <si>
    <t>(hyöty kunnille)</t>
  </si>
  <si>
    <t>(poistetaan)*</t>
  </si>
  <si>
    <t>Sote-siirron,</t>
  </si>
  <si>
    <t xml:space="preserve">poistot ja </t>
  </si>
  <si>
    <t>arvonalent.</t>
  </si>
  <si>
    <t>HUOM! Koko maan tasolla tasapainon muutos n. + 24 milj. euroa johtuu maakuntien osallistumisesta HYTE-kriteerin rahoitukseen</t>
  </si>
  <si>
    <t xml:space="preserve">HUOM! Tässä ei ole huomiotu uutta siirtymätasausta, joka jää pysyväksi siten, että muutos rajataan </t>
  </si>
  <si>
    <t>enimmillään +/- 100 euroon asukasta kohden 5. vuoden jälkeen</t>
  </si>
  <si>
    <t>pl. siirtymätasaus</t>
  </si>
  <si>
    <t xml:space="preserve">  * = vuoden 2015 valtionosuusuudistuksen siirtymätasaus on poistettu nykyisestä tasapainosta, koska sitä ei makseta enää vuonna 2019</t>
  </si>
  <si>
    <t>knro</t>
  </si>
  <si>
    <t>kuntanimi</t>
  </si>
  <si>
    <t>Ikärakenne,</t>
  </si>
  <si>
    <t>Sairastavuus,</t>
  </si>
  <si>
    <t>Muut lask.</t>
  </si>
  <si>
    <t>Laskennalliset</t>
  </si>
  <si>
    <t>Omarahoitus-</t>
  </si>
  <si>
    <t>Valtion-</t>
  </si>
  <si>
    <t>Lisaosat</t>
  </si>
  <si>
    <t>Valtionosuuteen</t>
  </si>
  <si>
    <t>Osakuntaliitoksessa</t>
  </si>
  <si>
    <t>Osakuntaliitoksen vaikutus</t>
  </si>
  <si>
    <t>Valtionosuus,</t>
  </si>
  <si>
    <t>Verotuloihin</t>
  </si>
  <si>
    <t>Verotulo-</t>
  </si>
  <si>
    <t xml:space="preserve">Kunnan </t>
  </si>
  <si>
    <t>Osakunta-</t>
  </si>
  <si>
    <t>lask.kust.</t>
  </si>
  <si>
    <t>kustannukset</t>
  </si>
  <si>
    <t>osuus, €/as</t>
  </si>
  <si>
    <t>osuus, €</t>
  </si>
  <si>
    <t>osuus omarah.</t>
  </si>
  <si>
    <t>yht.</t>
  </si>
  <si>
    <t>tehtävät vähenn.</t>
  </si>
  <si>
    <t>ennen verotul.</t>
  </si>
  <si>
    <t>perustuva</t>
  </si>
  <si>
    <t>tas. muutoksen</t>
  </si>
  <si>
    <t>peruspalvelujen</t>
  </si>
  <si>
    <t>liitokset</t>
  </si>
  <si>
    <t>osuud. jälkeen</t>
  </si>
  <si>
    <t xml:space="preserve"> ja lisäykset, netto</t>
  </si>
  <si>
    <t>perust. valt.os.</t>
  </si>
  <si>
    <t xml:space="preserve">valtionosuus </t>
  </si>
  <si>
    <t>siirtyvä</t>
  </si>
  <si>
    <t>valt.osuuksien</t>
  </si>
  <si>
    <t>(välisumma)</t>
  </si>
  <si>
    <t>tasausta</t>
  </si>
  <si>
    <t>as.määrä</t>
  </si>
  <si>
    <t>siirtyminen</t>
  </si>
  <si>
    <t>Koski Tl</t>
  </si>
  <si>
    <t>Kristiinankaupunki</t>
  </si>
  <si>
    <t>Pedersöre</t>
  </si>
  <si>
    <t>Uusi kunnan peruspalvelujen valtionosuus vuoden 2016 tasolla</t>
  </si>
  <si>
    <t>VM/KAO</t>
  </si>
  <si>
    <t>ml. osaliitos</t>
  </si>
  <si>
    <t>vaikutus</t>
  </si>
  <si>
    <t>nykyinen yht.</t>
  </si>
  <si>
    <t>As.määrä</t>
  </si>
  <si>
    <t>valt.os.</t>
  </si>
  <si>
    <t>UUSI, yht.</t>
  </si>
  <si>
    <t xml:space="preserve"> - Luvuissa ei ole mukana uusia sote-siirron muutosrajoitinta eikä siirtymä-/järjestelmämuutostasausta</t>
  </si>
  <si>
    <t xml:space="preserve"> - Uusi valtionosuusprosentti 24,17 % (nykyinen 25,47 %)</t>
  </si>
  <si>
    <t>NYKYTILANNE</t>
  </si>
  <si>
    <t>Asukasmäärä 31.12.2014</t>
  </si>
  <si>
    <t>Ikärakenne, lask.kust.</t>
  </si>
  <si>
    <t>Sairastavuus</t>
  </si>
  <si>
    <t>-</t>
  </si>
  <si>
    <t>Muut lask. kust.</t>
  </si>
  <si>
    <t>Laskennalliset kust. yht.</t>
  </si>
  <si>
    <t>Omarahoitusosuus, euroa</t>
  </si>
  <si>
    <t>Omarahoitusosuus, €/as</t>
  </si>
  <si>
    <t>Valtionosuusprosentti</t>
  </si>
  <si>
    <t>24,17*</t>
  </si>
  <si>
    <t>*= vos-% alennus lisätty tyött.asteeseen</t>
  </si>
  <si>
    <t>Valtionosuus omarah.os. jälkeen</t>
  </si>
  <si>
    <t>Lisaosat, yht.</t>
  </si>
  <si>
    <t>Valtionosuuksien lisäykset ja vähennykset</t>
  </si>
  <si>
    <t>Osakuntaliitokset, siirtyvät asukkaat</t>
  </si>
  <si>
    <t>Osakuntaliitokset, siirtyvät eurot</t>
  </si>
  <si>
    <t>Valtionosuus, ennen verotulotas.</t>
  </si>
  <si>
    <t>Verotuloihin perustuva vos-tasaus</t>
  </si>
  <si>
    <t>Verotulotas.muutoksen neutralisointi</t>
  </si>
  <si>
    <t>V. 2015  järj.muutoksen tasaus</t>
  </si>
  <si>
    <t>Kunnan peruspalvelujen valtionosuus</t>
  </si>
  <si>
    <t>Yksityiskohtainen jaottelu:</t>
  </si>
  <si>
    <t>Lask. Kust.</t>
  </si>
  <si>
    <t>Hinnat, €:</t>
  </si>
  <si>
    <t>Nykytilanne:</t>
  </si>
  <si>
    <t>Puhdas siirto</t>
  </si>
  <si>
    <t>Nykytilanne</t>
  </si>
  <si>
    <t>Puhdas s.</t>
  </si>
  <si>
    <t>Ikä 0-5</t>
  </si>
  <si>
    <t>Ikä 6</t>
  </si>
  <si>
    <t>Ikä 7-12</t>
  </si>
  <si>
    <t>Ikä 13-15</t>
  </si>
  <si>
    <t>Ikä 16-18 (ehdotus 16 +)</t>
  </si>
  <si>
    <t>Ikä 19-64</t>
  </si>
  <si>
    <t>Ikä 65-74</t>
  </si>
  <si>
    <t>Ikä 75-84</t>
  </si>
  <si>
    <t>Ikä 85+</t>
  </si>
  <si>
    <t>Ikärakenne yht.</t>
  </si>
  <si>
    <t>Työttömyysaste</t>
  </si>
  <si>
    <t>Kaksikielisyys</t>
  </si>
  <si>
    <t>Vieraskielisyys</t>
  </si>
  <si>
    <t>Asukastiheys</t>
  </si>
  <si>
    <t>Saaristo</t>
  </si>
  <si>
    <t>Koulutustausta</t>
  </si>
  <si>
    <t>Muut lask.kustannukset</t>
  </si>
  <si>
    <t>Syrjäisyys</t>
  </si>
  <si>
    <t>Saamen kotiseutualueen kunta</t>
  </si>
  <si>
    <t>Työpaikkaomavaraisuus</t>
  </si>
  <si>
    <t>Hyvinvoinnin ja terv. edistäminen (hyte)</t>
  </si>
  <si>
    <t>Työttömyysaste (rahoitus vos-% alentamalla)</t>
  </si>
  <si>
    <t>Lisäosat, yht.</t>
  </si>
  <si>
    <t>poistuu: verokompensaatioista 71 %</t>
  </si>
  <si>
    <t>poistuu v. 2015 järj.muutos tasauksen neutralisointi</t>
  </si>
  <si>
    <t>poistuu: TMT-kompensaatio v. 2006</t>
  </si>
  <si>
    <t>poistuu: v. 2010 vos-järj.muutos tasaus</t>
  </si>
  <si>
    <t>poistuu: maakuntien liittojen tehtävät</t>
  </si>
  <si>
    <t>poistuu : TMT-uudist. liittyvä vos-tasaus</t>
  </si>
  <si>
    <t>(vaikutusta kuntakohtaisesti)</t>
  </si>
  <si>
    <t>Valtionosuuden lisäykset ja vähenn.</t>
  </si>
  <si>
    <t>ehdotus: tasauslisä 90 % ja tasausväh. 15 % sekä</t>
  </si>
  <si>
    <t>ovat kunta-valtio -suhteessa neutraaleja</t>
  </si>
  <si>
    <t>Kunnan peruspalvelujen valtionosuuskriteerit nykyisen ja uuden järjestelmän mukaan</t>
  </si>
  <si>
    <t>Kuntien tasapainotilan muutokseen liittyviä talouden taustatietoja</t>
  </si>
  <si>
    <t>HUOM! Koko maan tasolla tasapainon muutos n. + 4 €/asukas johtuu maakuntien osallistumisesta HYTE-kriteerin rahoitukseen</t>
  </si>
  <si>
    <t>(HYTE-kriteeri = hyvinvoinnin ja terveyden edistäminen -kriteeri, joka rahoitetaan 24 milj. euron osuudella maakuntien rahoituksesta)</t>
  </si>
  <si>
    <t>ennen</t>
  </si>
  <si>
    <t>Siirtymätasaukset ja pysyvä järjestelmämuutoksen</t>
  </si>
  <si>
    <t>järj.muutos-</t>
  </si>
  <si>
    <t>tasaus:</t>
  </si>
  <si>
    <t xml:space="preserve">Huom! Ei näy tulosteversiossa &gt; muuta sivun </t>
  </si>
  <si>
    <t>asetuksia jos haluat tulostaa</t>
  </si>
  <si>
    <t>v. 2019</t>
  </si>
  <si>
    <t>v. 2020</t>
  </si>
  <si>
    <t>v. 2021</t>
  </si>
  <si>
    <t>v. 2022</t>
  </si>
  <si>
    <t>v. 2023 &gt;</t>
  </si>
  <si>
    <t>TASAPAINO</t>
  </si>
  <si>
    <t xml:space="preserve"> - vuoden 2016 tasolla (arviolaskelma)</t>
  </si>
  <si>
    <t>LOPULLINEN</t>
  </si>
  <si>
    <t>Kuntien talouden tasapainotilan muutos ja sen laskennallinen paine kunnallisveroprosenttiin</t>
  </si>
  <si>
    <t>korotuspaine</t>
  </si>
  <si>
    <t>negat. luku =</t>
  </si>
  <si>
    <t>laskuvara</t>
  </si>
  <si>
    <t>posit. luku =</t>
  </si>
  <si>
    <t xml:space="preserve"> - soten voimaantulovuonna 2019 kaikkien kuntien tasapaino on sama kuin nykyisin (tarkasteluvuotena) &gt; ei muutoksia</t>
  </si>
  <si>
    <t xml:space="preserve"> - siirtymäkautena tasapaino lähestyy porrastetusti +/- 25 €/asukas vuodessa kohti lopullista vuoden 2023 tasapainotilaa</t>
  </si>
  <si>
    <t>vero-%:n</t>
  </si>
  <si>
    <t>Sote-vossien</t>
  </si>
  <si>
    <t>siirron</t>
  </si>
  <si>
    <t>jälkeen</t>
  </si>
  <si>
    <t>(puhdas siirto)</t>
  </si>
  <si>
    <t>Uusien</t>
  </si>
  <si>
    <t>kriteereiden</t>
  </si>
  <si>
    <t>(esitys)</t>
  </si>
  <si>
    <t>Esitys</t>
  </si>
  <si>
    <t>(muutos nykytilaan)</t>
  </si>
  <si>
    <t>Tasapainon MUUTOS siirtymäkautena:</t>
  </si>
  <si>
    <t>Muutoksen laskennallinen</t>
  </si>
  <si>
    <t>korotuspaine/laskuvara kunnan</t>
  </si>
  <si>
    <t xml:space="preserve"> %-yks.</t>
  </si>
  <si>
    <t>tuloveroprosenttiin, %-yksikköä</t>
  </si>
  <si>
    <t xml:space="preserve"> - lopullisella muutoksella tarkoitetaan tilannetta vuodesta 2023 eteenpäin (pysyvä)</t>
  </si>
  <si>
    <t>lask. paine</t>
  </si>
  <si>
    <t>(positiivinen luku kuvaa korotuspainetta ja negatiivinen luku laskuvaraa)</t>
  </si>
  <si>
    <t xml:space="preserve"> - tasapainotilan muutoksen vaikutusta on havainnollistettu laskennallisena muutospaineena kunnallisveroprosenttiin.</t>
  </si>
  <si>
    <t xml:space="preserve"> - kunnilta siirretään kunnallisveroa 12,30 %-yksikköä maakuntien sote-tehtävien rahoitukseen ns. sote-valtionosuuksien lisäksi &gt; kunnan uusi vero-% sarakkeessa "F".</t>
  </si>
  <si>
    <t xml:space="preserve">Arviolaskelmassa esitetty tasapainotilan muutos nykyiseen vuosina 2019 - 2023 on tehty sillä olettamuksella, että kunnan tulot ja kustannukset ovat samat kuin nykyisin (v. 2016) </t>
  </si>
  <si>
    <t xml:space="preserve">&gt; vain siirtymätasauksen muutos vaikuttaa kunnan tasapainoon. Siirtymätasauksen lisäksi todellisuudessa kunnan tulot (verotulot, valtionosuudet ja toimintatuotot) sekä kustannukset </t>
  </si>
  <si>
    <t>muuttuvat kuitenkin vuosittain "normaaliin" tapaan.</t>
  </si>
  <si>
    <t>nykyisen veroasteen taso, kertyneet ali-/ylijäämät, velkamäärä, investoinititarpeet sekä muut elinvoimatekijät.</t>
  </si>
  <si>
    <t xml:space="preserve">Em. tulojen ja kustannusten "normaalien" muutosten lisäksi kunnan todellisen veroasteen muutospaineen arvioinnissa tulee huomioida mm. nykyisen tasapainotilan lähtötaso, </t>
  </si>
  <si>
    <t>Maakunnat:</t>
  </si>
  <si>
    <t>Maksimi</t>
  </si>
  <si>
    <t>Minimi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</si>
  <si>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</si>
  <si>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</si>
  <si>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</si>
  <si>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</si>
  <si>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</si>
  <si>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</si>
  <si>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</si>
  <si>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</si>
  <si>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</si>
  <si>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</si>
  <si>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</si>
  <si>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</si>
  <si>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</si>
  <si>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</si>
  <si>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</si>
  <si>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</si>
  <si>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</si>
  <si>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</si>
  <si>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alle 6 000</t>
  </si>
  <si>
    <t>6000 - 10 000</t>
  </si>
  <si>
    <t>10 000-20 000</t>
  </si>
  <si>
    <t>20 000-40 000</t>
  </si>
  <si>
    <t>40 000-100 000</t>
  </si>
  <si>
    <t>yli 100 000</t>
  </si>
  <si>
    <t>Kuntakoot:</t>
  </si>
  <si>
    <t xml:space="preserve">Kuve-% </t>
  </si>
  <si>
    <t xml:space="preserve">(soten </t>
  </si>
  <si>
    <t>jälkeen)</t>
  </si>
  <si>
    <t>(ennen</t>
  </si>
  <si>
    <t>sotea)</t>
  </si>
  <si>
    <t>maakunnittain ja kuntakoon mukaan</t>
  </si>
  <si>
    <t>Taustatietoja:</t>
  </si>
  <si>
    <t>HUOM!</t>
  </si>
  <si>
    <t>Lisäksi uudessa järjestelmässä sote-siirron muutosrajoitin sekä siirtymä-/järj.muutostasaus, jotka</t>
  </si>
  <si>
    <t>HUOM! Lopullisessa HE:ssa myös saaristo-osakunnat sisällytetään saaristolisän piiriin.</t>
  </si>
  <si>
    <t>järj.muut.</t>
  </si>
  <si>
    <t xml:space="preserve"> - kunnan taloutta ja sen muutosta tarkastellaan ns. tasapainotilalla, jolla tarkoitetaan vuosikatteen riittävyttä poistoihin (käyttötalouden tulos ilman tilinpäätöseriä)</t>
  </si>
  <si>
    <t>50% kiinteistöverosta palautettu tasaukseen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</si>
</sst>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 ;[Red]\-#,##0\ "/>
    <numFmt numFmtId="165" formatCode="#,##0.00_ ;[Red]\-#,##0.00\ "/>
    <numFmt numFmtId="166" formatCode="#,##0.0_ ;[Red]\-#,##0.0\ "/>
    <numFmt numFmtId="167" formatCode="0.0"/>
    <numFmt numFmtId="168" formatCode="#,##0.0000"/>
    <numFmt numFmtId="169" formatCode="#,##0_ ;\-#,##0\ "/>
    <numFmt numFmtId="170" formatCode="0.00_ ;[Red]\-0.00\ "/>
  </numFmts>
  <fonts count="4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u/>
      <sz val="8"/>
      <color theme="1"/>
      <name val="Arial"/>
      <family val="2"/>
    </font>
    <font>
      <i/>
      <u/>
      <sz val="8"/>
      <color rgb="FFFF0000"/>
      <name val="Arial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/>
      <sz val="8"/>
      <color theme="1"/>
      <name val="Arial"/>
      <family val="2"/>
    </font>
    <font>
      <b/>
      <sz val="8"/>
      <color rgb="FFFF0000"/>
      <name val="Arial"/>
      <family val="2"/>
    </font>
    <font>
      <u/>
      <sz val="8"/>
      <color rgb="FFFF0000"/>
      <name val="Arial"/>
      <family val="2"/>
    </font>
    <font>
      <b/>
      <u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0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4" fontId="3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4" fontId="3" fillId="3" borderId="0" xfId="0" applyNumberFormat="1" applyFont="1" applyFill="1"/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4" fillId="0" borderId="0" xfId="0" applyFont="1"/>
    <xf numFmtId="164" fontId="11" fillId="0" borderId="0" xfId="0" applyNumberFormat="1" applyFont="1"/>
    <xf numFmtId="164" fontId="10" fillId="0" borderId="0" xfId="0" applyNumberFormat="1" applyFont="1"/>
    <xf numFmtId="164" fontId="10" fillId="0" borderId="3" xfId="0" applyNumberFormat="1" applyFont="1" applyBorder="1"/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0" borderId="0" xfId="0" applyNumberFormat="1" applyFont="1"/>
    <xf numFmtId="164" fontId="6" fillId="2" borderId="0" xfId="0" applyNumberFormat="1" applyFont="1" applyFill="1" applyBorder="1"/>
    <xf numFmtId="164" fontId="6" fillId="0" borderId="3" xfId="0" applyNumberFormat="1" applyFont="1" applyBorder="1"/>
    <xf numFmtId="164" fontId="5" fillId="0" borderId="3" xfId="0" applyNumberFormat="1" applyFont="1" applyBorder="1"/>
    <xf numFmtId="164" fontId="6" fillId="2" borderId="0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5" fillId="2" borderId="0" xfId="0" applyFont="1" applyFill="1"/>
    <xf numFmtId="1" fontId="6" fillId="0" borderId="3" xfId="0" applyNumberFormat="1" applyFont="1" applyBorder="1" applyAlignment="1">
      <alignment horizontal="right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3" fontId="3" fillId="0" borderId="0" xfId="0" applyNumberFormat="1" applyFont="1"/>
    <xf numFmtId="164" fontId="6" fillId="2" borderId="2" xfId="0" applyNumberFormat="1" applyFont="1" applyFill="1" applyBorder="1"/>
    <xf numFmtId="164" fontId="5" fillId="2" borderId="2" xfId="0" applyNumberFormat="1" applyFont="1" applyFill="1" applyBorder="1"/>
    <xf numFmtId="166" fontId="6" fillId="2" borderId="2" xfId="0" applyNumberFormat="1" applyFont="1" applyFill="1" applyBorder="1"/>
    <xf numFmtId="0" fontId="6" fillId="2" borderId="2" xfId="0" applyFont="1" applyFill="1" applyBorder="1"/>
    <xf numFmtId="0" fontId="5" fillId="2" borderId="2" xfId="0" applyFont="1" applyFill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/>
    <xf numFmtId="0" fontId="3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7" fontId="3" fillId="2" borderId="0" xfId="0" applyNumberFormat="1" applyFont="1" applyFill="1" applyBorder="1"/>
    <xf numFmtId="164" fontId="3" fillId="2" borderId="0" xfId="0" applyNumberFormat="1" applyFont="1" applyFill="1"/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Border="1"/>
    <xf numFmtId="0" fontId="1" fillId="2" borderId="0" xfId="0" applyFont="1" applyFill="1" applyBorder="1"/>
    <xf numFmtId="164" fontId="3" fillId="2" borderId="0" xfId="0" applyNumberFormat="1" applyFont="1" applyFill="1" applyBorder="1"/>
    <xf numFmtId="0" fontId="8" fillId="0" borderId="0" xfId="0" applyFont="1" applyBorder="1"/>
    <xf numFmtId="164" fontId="6" fillId="0" borderId="2" xfId="0" applyNumberFormat="1" applyFont="1" applyBorder="1"/>
    <xf numFmtId="0" fontId="7" fillId="0" borderId="2" xfId="0" applyFont="1" applyBorder="1"/>
    <xf numFmtId="0" fontId="6" fillId="0" borderId="2" xfId="0" applyFont="1" applyBorder="1"/>
    <xf numFmtId="0" fontId="3" fillId="0" borderId="3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67" fontId="3" fillId="0" borderId="3" xfId="0" applyNumberFormat="1" applyFont="1" applyBorder="1"/>
    <xf numFmtId="0" fontId="13" fillId="0" borderId="2" xfId="0" applyFont="1" applyBorder="1"/>
    <xf numFmtId="0" fontId="1" fillId="0" borderId="0" xfId="0" applyFont="1" applyBorder="1"/>
    <xf numFmtId="0" fontId="3" fillId="0" borderId="0" xfId="0" applyFont="1" applyBorder="1"/>
    <xf numFmtId="0" fontId="3" fillId="0" borderId="3" xfId="0" applyFont="1" applyBorder="1"/>
    <xf numFmtId="164" fontId="2" fillId="0" borderId="0" xfId="0" applyNumberFormat="1" applyFont="1" applyFill="1"/>
    <xf numFmtId="164" fontId="11" fillId="0" borderId="0" xfId="0" applyNumberFormat="1" applyFont="1" applyFill="1"/>
    <xf numFmtId="164" fontId="3" fillId="0" borderId="0" xfId="0" applyNumberFormat="1" applyFont="1" applyFill="1"/>
    <xf numFmtId="164" fontId="14" fillId="0" borderId="0" xfId="0" applyNumberFormat="1" applyFont="1" applyFill="1"/>
    <xf numFmtId="164" fontId="10" fillId="0" borderId="0" xfId="0" applyNumberFormat="1" applyFont="1" applyFill="1"/>
    <xf numFmtId="164" fontId="15" fillId="0" borderId="0" xfId="0" applyNumberFormat="1" applyFont="1" applyFill="1"/>
    <xf numFmtId="164" fontId="2" fillId="0" borderId="0" xfId="0" applyNumberFormat="1" applyFont="1" applyBorder="1"/>
    <xf numFmtId="0" fontId="2" fillId="0" borderId="3" xfId="0" applyFont="1" applyBorder="1"/>
    <xf numFmtId="165" fontId="12" fillId="0" borderId="0" xfId="0" applyNumberFormat="1" applyFont="1" applyBorder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6" fillId="0" borderId="2" xfId="0" applyNumberFormat="1" applyFont="1" applyFill="1" applyBorder="1"/>
    <xf numFmtId="164" fontId="6" fillId="0" borderId="3" xfId="0" applyNumberFormat="1" applyFont="1" applyFill="1" applyBorder="1"/>
    <xf numFmtId="164" fontId="6" fillId="0" borderId="3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6" fontId="6" fillId="0" borderId="2" xfId="0" applyNumberFormat="1" applyFont="1" applyFill="1" applyBorder="1"/>
    <xf numFmtId="164" fontId="5" fillId="0" borderId="3" xfId="0" applyNumberFormat="1" applyFont="1" applyBorder="1" applyAlignment="1">
      <alignment horizontal="right"/>
    </xf>
    <xf numFmtId="164" fontId="7" fillId="2" borderId="0" xfId="0" applyNumberFormat="1" applyFont="1" applyFill="1" applyBorder="1"/>
    <xf numFmtId="164" fontId="16" fillId="0" borderId="3" xfId="0" applyNumberFormat="1" applyFont="1" applyBorder="1"/>
    <xf numFmtId="164" fontId="15" fillId="0" borderId="0" xfId="0" applyNumberFormat="1" applyFont="1"/>
    <xf numFmtId="166" fontId="3" fillId="3" borderId="1" xfId="0" applyNumberFormat="1" applyFont="1" applyFill="1" applyBorder="1"/>
    <xf numFmtId="165" fontId="5" fillId="0" borderId="0" xfId="0" applyNumberFormat="1" applyFont="1"/>
    <xf numFmtId="164" fontId="7" fillId="0" borderId="3" xfId="0" applyNumberFormat="1" applyFont="1" applyFill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1" fillId="3" borderId="0" xfId="0" applyFont="1" applyFill="1"/>
    <xf numFmtId="164" fontId="6" fillId="3" borderId="0" xfId="0" applyNumberFormat="1" applyFont="1" applyFill="1" applyBorder="1"/>
    <xf numFmtId="164" fontId="3" fillId="3" borderId="0" xfId="0" applyNumberFormat="1" applyFont="1" applyFill="1" applyBorder="1"/>
    <xf numFmtId="0" fontId="3" fillId="3" borderId="0" xfId="0" applyFont="1" applyFill="1" applyBorder="1"/>
    <xf numFmtId="0" fontId="1" fillId="3" borderId="0" xfId="0" applyFont="1" applyFill="1" applyBorder="1"/>
    <xf numFmtId="0" fontId="3" fillId="3" borderId="0" xfId="0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7" fontId="3" fillId="3" borderId="0" xfId="0" applyNumberFormat="1" applyFont="1" applyFill="1" applyBorder="1"/>
    <xf numFmtId="164" fontId="6" fillId="3" borderId="3" xfId="0" applyNumberFormat="1" applyFont="1" applyFill="1" applyBorder="1"/>
    <xf numFmtId="164" fontId="3" fillId="3" borderId="3" xfId="0" applyNumberFormat="1" applyFont="1" applyFill="1" applyBorder="1"/>
    <xf numFmtId="0" fontId="3" fillId="3" borderId="3" xfId="0" applyFont="1" applyFill="1" applyBorder="1"/>
    <xf numFmtId="0" fontId="1" fillId="3" borderId="3" xfId="0" applyFont="1" applyFill="1" applyBorder="1"/>
    <xf numFmtId="0" fontId="3" fillId="3" borderId="3" xfId="0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164" fontId="5" fillId="0" borderId="0" xfId="0" applyNumberFormat="1" applyFont="1" applyFill="1"/>
    <xf numFmtId="3" fontId="18" fillId="0" borderId="0" xfId="0" applyNumberFormat="1" applyFont="1"/>
    <xf numFmtId="164" fontId="19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5" fillId="0" borderId="2" xfId="0" applyNumberFormat="1" applyFont="1" applyBorder="1"/>
    <xf numFmtId="164" fontId="5" fillId="0" borderId="0" xfId="0" applyNumberFormat="1" applyFont="1" applyAlignment="1">
      <alignment horizontal="right"/>
    </xf>
    <xf numFmtId="165" fontId="2" fillId="0" borderId="0" xfId="0" applyNumberFormat="1" applyFont="1"/>
    <xf numFmtId="164" fontId="18" fillId="0" borderId="0" xfId="0" applyNumberFormat="1" applyFont="1" applyAlignment="1">
      <alignment horizontal="right"/>
    </xf>
    <xf numFmtId="164" fontId="21" fillId="0" borderId="0" xfId="0" applyNumberFormat="1" applyFont="1"/>
    <xf numFmtId="164" fontId="6" fillId="0" borderId="0" xfId="0" applyNumberFormat="1" applyFont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164" fontId="3" fillId="4" borderId="3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6" fillId="0" borderId="0" xfId="0" applyNumberFormat="1" applyFont="1"/>
    <xf numFmtId="164" fontId="3" fillId="4" borderId="2" xfId="0" applyNumberFormat="1" applyFont="1" applyFill="1" applyBorder="1"/>
    <xf numFmtId="164" fontId="3" fillId="4" borderId="3" xfId="0" applyNumberFormat="1" applyFont="1" applyFill="1" applyBorder="1"/>
    <xf numFmtId="3" fontId="12" fillId="4" borderId="2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6" fillId="0" borderId="0" xfId="0" applyFont="1"/>
    <xf numFmtId="3" fontId="26" fillId="0" borderId="0" xfId="0" applyNumberFormat="1" applyFont="1"/>
    <xf numFmtId="164" fontId="26" fillId="0" borderId="0" xfId="0" applyNumberFormat="1" applyFont="1"/>
    <xf numFmtId="164" fontId="27" fillId="0" borderId="0" xfId="0" applyNumberFormat="1" applyFont="1"/>
    <xf numFmtId="164" fontId="23" fillId="0" borderId="0" xfId="0" applyNumberFormat="1" applyFont="1" applyFill="1"/>
    <xf numFmtId="164" fontId="27" fillId="0" borderId="0" xfId="0" applyNumberFormat="1" applyFont="1" applyFill="1"/>
    <xf numFmtId="3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164" fontId="26" fillId="0" borderId="0" xfId="0" applyNumberFormat="1" applyFont="1" applyBorder="1"/>
    <xf numFmtId="3" fontId="28" fillId="0" borderId="0" xfId="0" applyNumberFormat="1" applyFont="1"/>
    <xf numFmtId="164" fontId="29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23" fillId="0" borderId="0" xfId="0" applyNumberFormat="1" applyFont="1"/>
    <xf numFmtId="3" fontId="2" fillId="5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164" fontId="3" fillId="5" borderId="2" xfId="0" applyNumberFormat="1" applyFont="1" applyFill="1" applyBorder="1"/>
    <xf numFmtId="164" fontId="3" fillId="5" borderId="3" xfId="0" applyNumberFormat="1" applyFont="1" applyFill="1" applyBorder="1"/>
    <xf numFmtId="164" fontId="3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3" fillId="0" borderId="2" xfId="0" applyNumberFormat="1" applyFont="1" applyBorder="1"/>
    <xf numFmtId="3" fontId="2" fillId="0" borderId="2" xfId="0" applyNumberFormat="1" applyFont="1" applyBorder="1"/>
    <xf numFmtId="164" fontId="30" fillId="0" borderId="2" xfId="0" applyNumberFormat="1" applyFont="1" applyBorder="1"/>
    <xf numFmtId="164" fontId="31" fillId="0" borderId="2" xfId="0" applyNumberFormat="1" applyFont="1" applyBorder="1"/>
    <xf numFmtId="164" fontId="31" fillId="2" borderId="2" xfId="0" applyNumberFormat="1" applyFont="1" applyFill="1" applyBorder="1" applyAlignment="1">
      <alignment horizontal="left"/>
    </xf>
    <xf numFmtId="164" fontId="27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17" fillId="2" borderId="0" xfId="0" applyNumberFormat="1" applyFont="1" applyFill="1" applyBorder="1"/>
    <xf numFmtId="3" fontId="33" fillId="0" borderId="0" xfId="0" applyNumberFormat="1" applyFont="1" applyFill="1" applyAlignment="1">
      <alignment horizontal="right"/>
    </xf>
    <xf numFmtId="164" fontId="33" fillId="0" borderId="0" xfId="0" applyNumberFormat="1" applyFont="1" applyFill="1" applyAlignment="1">
      <alignment horizontal="right"/>
    </xf>
    <xf numFmtId="164" fontId="33" fillId="0" borderId="0" xfId="0" applyNumberFormat="1" applyFont="1" applyFill="1"/>
    <xf numFmtId="164" fontId="33" fillId="2" borderId="5" xfId="0" applyNumberFormat="1" applyFont="1" applyFill="1" applyBorder="1"/>
    <xf numFmtId="164" fontId="33" fillId="2" borderId="9" xfId="0" applyNumberFormat="1" applyFont="1" applyFill="1" applyBorder="1"/>
    <xf numFmtId="0" fontId="33" fillId="2" borderId="9" xfId="0" applyFont="1" applyFill="1" applyBorder="1"/>
    <xf numFmtId="164" fontId="33" fillId="2" borderId="10" xfId="0" applyNumberFormat="1" applyFont="1" applyFill="1" applyBorder="1"/>
    <xf numFmtId="164" fontId="28" fillId="2" borderId="6" xfId="0" applyNumberFormat="1" applyFont="1" applyFill="1" applyBorder="1"/>
    <xf numFmtId="164" fontId="17" fillId="2" borderId="6" xfId="0" applyNumberFormat="1" applyFont="1" applyFill="1" applyBorder="1"/>
    <xf numFmtId="164" fontId="33" fillId="2" borderId="6" xfId="0" applyNumberFormat="1" applyFont="1" applyFill="1" applyBorder="1"/>
    <xf numFmtId="164" fontId="33" fillId="2" borderId="7" xfId="0" applyNumberFormat="1" applyFont="1" applyFill="1" applyBorder="1"/>
    <xf numFmtId="164" fontId="17" fillId="2" borderId="7" xfId="0" applyNumberFormat="1" applyFont="1" applyFill="1" applyBorder="1"/>
    <xf numFmtId="164" fontId="17" fillId="2" borderId="9" xfId="0" applyNumberFormat="1" applyFont="1" applyFill="1" applyBorder="1"/>
    <xf numFmtId="164" fontId="17" fillId="2" borderId="10" xfId="0" applyNumberFormat="1" applyFont="1" applyFill="1" applyBorder="1"/>
    <xf numFmtId="0" fontId="33" fillId="2" borderId="6" xfId="0" applyFont="1" applyFill="1" applyBorder="1"/>
    <xf numFmtId="0" fontId="33" fillId="2" borderId="8" xfId="0" applyFont="1" applyFill="1" applyBorder="1"/>
    <xf numFmtId="164" fontId="3" fillId="2" borderId="2" xfId="0" applyNumberFormat="1" applyFont="1" applyFill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0" fontId="5" fillId="0" borderId="0" xfId="0" applyFont="1" applyBorder="1" applyAlignment="1">
      <alignment horizontal="right"/>
    </xf>
    <xf numFmtId="0" fontId="34" fillId="0" borderId="0" xfId="0" applyFont="1" applyBorder="1"/>
    <xf numFmtId="4" fontId="5" fillId="0" borderId="0" xfId="0" applyNumberFormat="1" applyFont="1" applyBorder="1" applyAlignment="1">
      <alignment horizontal="right"/>
    </xf>
    <xf numFmtId="0" fontId="27" fillId="0" borderId="0" xfId="0" applyFont="1" applyBorder="1"/>
    <xf numFmtId="4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168" fontId="6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4" fontId="20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3" fontId="35" fillId="0" borderId="0" xfId="0" applyNumberFormat="1" applyFont="1" applyFill="1" applyBorder="1" applyAlignment="1"/>
    <xf numFmtId="3" fontId="5" fillId="0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/>
    <xf numFmtId="0" fontId="6" fillId="0" borderId="0" xfId="0" applyFont="1" applyFill="1" applyBorder="1"/>
    <xf numFmtId="3" fontId="36" fillId="0" borderId="0" xfId="0" applyNumberFormat="1" applyFont="1" applyFill="1" applyBorder="1" applyAlignment="1"/>
    <xf numFmtId="1" fontId="5" fillId="0" borderId="0" xfId="0" applyNumberFormat="1" applyFont="1" applyBorder="1"/>
    <xf numFmtId="169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/>
    <xf numFmtId="3" fontId="6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1" fontId="35" fillId="0" borderId="0" xfId="0" applyNumberFormat="1" applyFont="1" applyFill="1" applyBorder="1" applyAlignment="1"/>
    <xf numFmtId="1" fontId="36" fillId="0" borderId="0" xfId="0" applyNumberFormat="1" applyFont="1" applyFill="1" applyBorder="1" applyAlignment="1"/>
    <xf numFmtId="0" fontId="20" fillId="0" borderId="0" xfId="0" applyFont="1" applyFill="1" applyBorder="1"/>
    <xf numFmtId="1" fontId="37" fillId="0" borderId="0" xfId="0" applyNumberFormat="1" applyFont="1" applyFill="1" applyBorder="1" applyAlignment="1"/>
    <xf numFmtId="164" fontId="5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64" fontId="3" fillId="5" borderId="0" xfId="0" applyNumberFormat="1" applyFont="1" applyFill="1" applyBorder="1" applyAlignment="1">
      <alignment horizontal="right"/>
    </xf>
    <xf numFmtId="164" fontId="6" fillId="5" borderId="0" xfId="0" applyNumberFormat="1" applyFont="1" applyFill="1" applyBorder="1"/>
    <xf numFmtId="164" fontId="22" fillId="2" borderId="0" xfId="0" applyNumberFormat="1" applyFont="1" applyFill="1" applyBorder="1" applyAlignment="1">
      <alignment horizontal="right"/>
    </xf>
    <xf numFmtId="0" fontId="7" fillId="5" borderId="2" xfId="0" applyFont="1" applyFill="1" applyBorder="1" applyAlignment="1">
      <alignment horizontal="right"/>
    </xf>
    <xf numFmtId="3" fontId="6" fillId="5" borderId="2" xfId="0" applyNumberFormat="1" applyFont="1" applyFill="1" applyBorder="1" applyAlignment="1">
      <alignment horizontal="right"/>
    </xf>
    <xf numFmtId="0" fontId="6" fillId="5" borderId="2" xfId="0" applyFont="1" applyFill="1" applyBorder="1" applyAlignment="1">
      <alignment horizontal="right"/>
    </xf>
    <xf numFmtId="164" fontId="6" fillId="5" borderId="2" xfId="0" applyNumberFormat="1" applyFont="1" applyFill="1" applyBorder="1"/>
    <xf numFmtId="164" fontId="5" fillId="5" borderId="2" xfId="0" applyNumberFormat="1" applyFont="1" applyFill="1" applyBorder="1" applyAlignment="1">
      <alignment horizontal="right"/>
    </xf>
    <xf numFmtId="164" fontId="22" fillId="5" borderId="1" xfId="0" applyNumberFormat="1" applyFont="1" applyFill="1" applyBorder="1" applyAlignment="1">
      <alignment horizontal="right"/>
    </xf>
    <xf numFmtId="164" fontId="3" fillId="5" borderId="1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8" fillId="0" borderId="0" xfId="0" applyFont="1"/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5" fillId="0" borderId="0" xfId="0" applyNumberFormat="1" applyFont="1"/>
    <xf numFmtId="2" fontId="18" fillId="0" borderId="0" xfId="0" applyNumberFormat="1" applyFont="1"/>
    <xf numFmtId="3" fontId="18" fillId="0" borderId="0" xfId="0" applyNumberFormat="1" applyFont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5" borderId="0" xfId="0" applyNumberFormat="1" applyFont="1" applyFill="1"/>
    <xf numFmtId="164" fontId="6" fillId="5" borderId="0" xfId="0" applyNumberFormat="1" applyFont="1" applyFill="1"/>
    <xf numFmtId="164" fontId="3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/>
    </xf>
    <xf numFmtId="166" fontId="3" fillId="5" borderId="1" xfId="0" applyNumberFormat="1" applyFont="1" applyFill="1" applyBorder="1"/>
    <xf numFmtId="166" fontId="6" fillId="5" borderId="2" xfId="0" applyNumberFormat="1" applyFont="1" applyFill="1" applyBorder="1"/>
    <xf numFmtId="164" fontId="6" fillId="5" borderId="2" xfId="0" applyNumberFormat="1" applyFont="1" applyFill="1" applyBorder="1" applyAlignment="1">
      <alignment horizontal="right"/>
    </xf>
    <xf numFmtId="164" fontId="6" fillId="5" borderId="3" xfId="0" applyNumberFormat="1" applyFont="1" applyFill="1" applyBorder="1"/>
    <xf numFmtId="164" fontId="6" fillId="5" borderId="3" xfId="0" applyNumberFormat="1" applyFont="1" applyFill="1" applyBorder="1" applyAlignment="1">
      <alignment horizontal="right"/>
    </xf>
    <xf numFmtId="164" fontId="5" fillId="5" borderId="3" xfId="0" applyNumberFormat="1" applyFont="1" applyFill="1" applyBorder="1"/>
    <xf numFmtId="164" fontId="5" fillId="5" borderId="3" xfId="0" applyNumberFormat="1" applyFont="1" applyFill="1" applyBorder="1" applyAlignment="1">
      <alignment horizontal="right"/>
    </xf>
    <xf numFmtId="166" fontId="6" fillId="5" borderId="3" xfId="0" applyNumberFormat="1" applyFont="1" applyFill="1" applyBorder="1"/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164" fontId="26" fillId="0" borderId="0" xfId="0" applyNumberFormat="1" applyFont="1" applyFill="1" applyBorder="1"/>
    <xf numFmtId="164" fontId="33" fillId="0" borderId="0" xfId="0" applyNumberFormat="1" applyFont="1" applyFill="1" applyBorder="1"/>
    <xf numFmtId="164" fontId="17" fillId="0" borderId="0" xfId="0" applyNumberFormat="1" applyFont="1" applyFill="1" applyBorder="1"/>
    <xf numFmtId="0" fontId="32" fillId="2" borderId="5" xfId="0" applyFont="1" applyFill="1" applyBorder="1"/>
    <xf numFmtId="164" fontId="28" fillId="2" borderId="7" xfId="0" applyNumberFormat="1" applyFont="1" applyFill="1" applyBorder="1"/>
    <xf numFmtId="0" fontId="32" fillId="2" borderId="8" xfId="0" applyFont="1" applyFill="1" applyBorder="1"/>
    <xf numFmtId="164" fontId="2" fillId="2" borderId="0" xfId="0" applyNumberFormat="1" applyFont="1" applyFill="1" applyBorder="1"/>
    <xf numFmtId="0" fontId="26" fillId="2" borderId="5" xfId="0" applyFont="1" applyFill="1" applyBorder="1"/>
    <xf numFmtId="164" fontId="17" fillId="2" borderId="3" xfId="0" applyNumberFormat="1" applyFont="1" applyFill="1" applyBorder="1"/>
    <xf numFmtId="164" fontId="2" fillId="2" borderId="3" xfId="0" applyNumberFormat="1" applyFont="1" applyFill="1" applyBorder="1"/>
    <xf numFmtId="164" fontId="3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5" fillId="5" borderId="0" xfId="0" applyFont="1" applyFill="1"/>
    <xf numFmtId="0" fontId="3" fillId="5" borderId="0" xfId="0" applyFont="1" applyFill="1"/>
    <xf numFmtId="0" fontId="1" fillId="5" borderId="0" xfId="0" applyFont="1" applyFill="1"/>
    <xf numFmtId="164" fontId="3" fillId="5" borderId="0" xfId="0" applyNumberFormat="1" applyFont="1" applyFill="1" applyBorder="1"/>
    <xf numFmtId="0" fontId="3" fillId="5" borderId="0" xfId="0" applyFont="1" applyFill="1" applyBorder="1"/>
    <xf numFmtId="0" fontId="1" fillId="5" borderId="0" xfId="0" applyFont="1" applyFill="1" applyBorder="1"/>
    <xf numFmtId="0" fontId="6" fillId="5" borderId="2" xfId="0" applyFont="1" applyFill="1" applyBorder="1"/>
    <xf numFmtId="0" fontId="3" fillId="5" borderId="0" xfId="0" applyFont="1" applyFill="1" applyBorder="1" applyAlignment="1">
      <alignment horizontal="right"/>
    </xf>
    <xf numFmtId="0" fontId="5" fillId="5" borderId="2" xfId="0" applyFont="1" applyFill="1" applyBorder="1"/>
    <xf numFmtId="165" fontId="3" fillId="5" borderId="0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7" fillId="5" borderId="0" xfId="0" applyNumberFormat="1" applyFont="1" applyFill="1" applyBorder="1"/>
    <xf numFmtId="164" fontId="6" fillId="5" borderId="0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2" fillId="2" borderId="3" xfId="0" applyFont="1" applyFill="1" applyBorder="1" applyAlignment="1">
      <alignment horizontal="right"/>
    </xf>
    <xf numFmtId="164" fontId="22" fillId="2" borderId="3" xfId="0" applyNumberFormat="1" applyFont="1" applyFill="1" applyBorder="1" applyAlignment="1">
      <alignment horizontal="right"/>
    </xf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3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5" fontId="6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2" fillId="6" borderId="0" xfId="0" applyFont="1" applyFill="1"/>
    <xf numFmtId="164" fontId="2" fillId="6" borderId="0" xfId="0" applyNumberFormat="1" applyFont="1" applyFill="1"/>
    <xf numFmtId="4" fontId="2" fillId="6" borderId="0" xfId="0" applyNumberFormat="1" applyFont="1" applyFill="1"/>
    <xf numFmtId="0" fontId="25" fillId="6" borderId="0" xfId="0" applyFont="1" applyFill="1"/>
    <xf numFmtId="0" fontId="23" fillId="6" borderId="0" xfId="0" applyFont="1" applyFill="1"/>
    <xf numFmtId="0" fontId="23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164" fontId="3" fillId="6" borderId="0" xfId="0" applyNumberFormat="1" applyFont="1" applyFill="1" applyAlignment="1">
      <alignment horizontal="right"/>
    </xf>
    <xf numFmtId="165" fontId="3" fillId="6" borderId="0" xfId="0" applyNumberFormat="1" applyFont="1" applyFill="1"/>
    <xf numFmtId="164" fontId="2" fillId="6" borderId="0" xfId="0" applyNumberFormat="1" applyFont="1" applyFill="1" applyAlignment="1">
      <alignment horizontal="right"/>
    </xf>
    <xf numFmtId="0" fontId="2" fillId="6" borderId="0" xfId="0" applyFont="1" applyFill="1" applyAlignment="1">
      <alignment horizontal="right"/>
    </xf>
    <xf numFmtId="0" fontId="3" fillId="6" borderId="0" xfId="0" applyFont="1" applyFill="1"/>
    <xf numFmtId="164" fontId="3" fillId="6" borderId="0" xfId="0" applyNumberFormat="1" applyFont="1" applyFill="1"/>
    <xf numFmtId="4" fontId="3" fillId="6" borderId="0" xfId="0" applyNumberFormat="1" applyFont="1" applyFill="1"/>
    <xf numFmtId="164" fontId="6" fillId="6" borderId="0" xfId="0" applyNumberFormat="1" applyFont="1" applyFill="1"/>
    <xf numFmtId="164" fontId="11" fillId="6" borderId="0" xfId="0" applyNumberFormat="1" applyFont="1" applyFill="1"/>
    <xf numFmtId="0" fontId="5" fillId="6" borderId="0" xfId="0" applyFont="1" applyFill="1"/>
    <xf numFmtId="0" fontId="1" fillId="6" borderId="0" xfId="0" applyFont="1" applyFill="1"/>
    <xf numFmtId="0" fontId="0" fillId="6" borderId="0" xfId="0" applyFill="1"/>
    <xf numFmtId="0" fontId="3" fillId="6" borderId="0" xfId="0" applyFont="1" applyFill="1" applyBorder="1" applyAlignment="1">
      <alignment horizontal="right"/>
    </xf>
    <xf numFmtId="164" fontId="15" fillId="6" borderId="0" xfId="0" applyNumberFormat="1" applyFont="1" applyFill="1"/>
    <xf numFmtId="164" fontId="10" fillId="6" borderId="0" xfId="0" applyNumberFormat="1" applyFont="1" applyFill="1"/>
    <xf numFmtId="4" fontId="3" fillId="6" borderId="0" xfId="0" applyNumberFormat="1" applyFont="1" applyFill="1" applyAlignment="1">
      <alignment horizontal="right"/>
    </xf>
    <xf numFmtId="3" fontId="3" fillId="6" borderId="0" xfId="0" applyNumberFormat="1" applyFont="1" applyFill="1"/>
    <xf numFmtId="165" fontId="3" fillId="6" borderId="2" xfId="0" applyNumberFormat="1" applyFont="1" applyFill="1" applyBorder="1"/>
    <xf numFmtId="164" fontId="3" fillId="6" borderId="2" xfId="0" applyNumberFormat="1" applyFont="1" applyFill="1" applyBorder="1" applyAlignment="1">
      <alignment horizontal="right"/>
    </xf>
    <xf numFmtId="164" fontId="2" fillId="6" borderId="2" xfId="0" applyNumberFormat="1" applyFont="1" applyFill="1" applyBorder="1"/>
    <xf numFmtId="4" fontId="3" fillId="6" borderId="2" xfId="0" applyNumberFormat="1" applyFont="1" applyFill="1" applyBorder="1" applyAlignment="1">
      <alignment horizontal="right"/>
    </xf>
    <xf numFmtId="3" fontId="3" fillId="6" borderId="2" xfId="0" applyNumberFormat="1" applyFont="1" applyFill="1" applyBorder="1"/>
    <xf numFmtId="0" fontId="6" fillId="6" borderId="0" xfId="0" applyFont="1" applyFill="1"/>
    <xf numFmtId="0" fontId="18" fillId="6" borderId="0" xfId="0" applyFont="1" applyFill="1"/>
    <xf numFmtId="0" fontId="18" fillId="6" borderId="0" xfId="0" applyFont="1" applyFill="1" applyAlignment="1">
      <alignment horizontal="right"/>
    </xf>
    <xf numFmtId="0" fontId="38" fillId="6" borderId="0" xfId="0" applyFont="1" applyFill="1"/>
    <xf numFmtId="0" fontId="13" fillId="6" borderId="0" xfId="0" applyFont="1" applyFill="1"/>
    <xf numFmtId="0" fontId="6" fillId="6" borderId="12" xfId="0" applyFont="1" applyFill="1" applyBorder="1" applyAlignment="1">
      <alignment horizontal="right"/>
    </xf>
    <xf numFmtId="0" fontId="20" fillId="6" borderId="0" xfId="0" applyFont="1" applyFill="1" applyBorder="1" applyAlignment="1">
      <alignment horizontal="right"/>
    </xf>
    <xf numFmtId="0" fontId="20" fillId="6" borderId="0" xfId="0" applyFont="1" applyFill="1" applyAlignment="1">
      <alignment horizontal="right"/>
    </xf>
    <xf numFmtId="0" fontId="5" fillId="6" borderId="1" xfId="0" applyFont="1" applyFill="1" applyBorder="1"/>
    <xf numFmtId="0" fontId="6" fillId="6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20" fillId="6" borderId="0" xfId="0" applyFont="1" applyFill="1" applyBorder="1"/>
    <xf numFmtId="0" fontId="18" fillId="6" borderId="0" xfId="0" applyFont="1" applyFill="1" applyBorder="1"/>
    <xf numFmtId="3" fontId="6" fillId="6" borderId="1" xfId="0" applyNumberFormat="1" applyFont="1" applyFill="1" applyBorder="1" applyAlignment="1">
      <alignment horizontal="right"/>
    </xf>
    <xf numFmtId="0" fontId="5" fillId="6" borderId="0" xfId="0" applyFont="1" applyFill="1" applyBorder="1"/>
    <xf numFmtId="3" fontId="20" fillId="6" borderId="1" xfId="0" applyNumberFormat="1" applyFont="1" applyFill="1" applyBorder="1" applyAlignment="1">
      <alignment horizontal="right"/>
    </xf>
    <xf numFmtId="3" fontId="18" fillId="6" borderId="1" xfId="0" applyNumberFormat="1" applyFont="1" applyFill="1" applyBorder="1"/>
    <xf numFmtId="3" fontId="18" fillId="6" borderId="0" xfId="0" applyNumberFormat="1" applyFont="1" applyFill="1" applyBorder="1"/>
    <xf numFmtId="3" fontId="18" fillId="6" borderId="0" xfId="0" applyNumberFormat="1" applyFont="1" applyFill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3" fontId="20" fillId="6" borderId="0" xfId="0" applyNumberFormat="1" applyFont="1" applyFill="1" applyBorder="1" applyAlignment="1">
      <alignment horizontal="right"/>
    </xf>
    <xf numFmtId="3" fontId="5" fillId="6" borderId="1" xfId="0" applyNumberFormat="1" applyFont="1" applyFill="1" applyBorder="1"/>
    <xf numFmtId="3" fontId="18" fillId="6" borderId="0" xfId="0" applyNumberFormat="1" applyFont="1" applyFill="1" applyBorder="1" applyAlignment="1">
      <alignment horizontal="right"/>
    </xf>
    <xf numFmtId="4" fontId="18" fillId="6" borderId="0" xfId="0" applyNumberFormat="1" applyFont="1" applyFill="1" applyAlignment="1">
      <alignment horizontal="right"/>
    </xf>
    <xf numFmtId="0" fontId="18" fillId="6" borderId="0" xfId="0" applyFont="1" applyFill="1" applyAlignment="1">
      <alignment horizontal="left"/>
    </xf>
    <xf numFmtId="4" fontId="5" fillId="6" borderId="1" xfId="0" applyNumberFormat="1" applyFont="1" applyFill="1" applyBorder="1"/>
    <xf numFmtId="4" fontId="5" fillId="6" borderId="1" xfId="0" applyNumberFormat="1" applyFont="1" applyFill="1" applyBorder="1" applyAlignment="1">
      <alignment horizontal="right"/>
    </xf>
    <xf numFmtId="4" fontId="18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 applyAlignment="1">
      <alignment horizontal="left"/>
    </xf>
    <xf numFmtId="0" fontId="5" fillId="6" borderId="11" xfId="0" applyFont="1" applyFill="1" applyBorder="1"/>
    <xf numFmtId="3" fontId="6" fillId="6" borderId="4" xfId="0" applyNumberFormat="1" applyFont="1" applyFill="1" applyBorder="1"/>
    <xf numFmtId="3" fontId="18" fillId="6" borderId="0" xfId="0" applyNumberFormat="1" applyFont="1" applyFill="1" applyAlignment="1">
      <alignment horizontal="left"/>
    </xf>
    <xf numFmtId="3" fontId="20" fillId="6" borderId="0" xfId="0" applyNumberFormat="1" applyFont="1" applyFill="1" applyBorder="1"/>
    <xf numFmtId="3" fontId="6" fillId="6" borderId="0" xfId="0" applyNumberFormat="1" applyFont="1" applyFill="1" applyBorder="1" applyAlignment="1">
      <alignment horizontal="right"/>
    </xf>
    <xf numFmtId="0" fontId="30" fillId="6" borderId="0" xfId="0" applyFont="1" applyFill="1"/>
    <xf numFmtId="3" fontId="18" fillId="6" borderId="0" xfId="0" applyNumberFormat="1" applyFont="1" applyFill="1"/>
    <xf numFmtId="3" fontId="5" fillId="6" borderId="0" xfId="0" applyNumberFormat="1" applyFont="1" applyFill="1"/>
    <xf numFmtId="0" fontId="5" fillId="6" borderId="5" xfId="0" applyFont="1" applyFill="1" applyBorder="1"/>
    <xf numFmtId="3" fontId="7" fillId="6" borderId="6" xfId="0" applyNumberFormat="1" applyFont="1" applyFill="1" applyBorder="1"/>
    <xf numFmtId="3" fontId="5" fillId="6" borderId="6" xfId="0" applyNumberFormat="1" applyFont="1" applyFill="1" applyBorder="1"/>
    <xf numFmtId="3" fontId="7" fillId="6" borderId="6" xfId="0" applyNumberFormat="1" applyFont="1" applyFill="1" applyBorder="1" applyAlignment="1">
      <alignment horizontal="right"/>
    </xf>
    <xf numFmtId="0" fontId="5" fillId="6" borderId="6" xfId="0" applyFont="1" applyFill="1" applyBorder="1"/>
    <xf numFmtId="0" fontId="8" fillId="6" borderId="7" xfId="0" applyFont="1" applyFill="1" applyBorder="1"/>
    <xf numFmtId="0" fontId="5" fillId="6" borderId="2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right"/>
    </xf>
    <xf numFmtId="3" fontId="5" fillId="6" borderId="0" xfId="0" applyNumberFormat="1" applyFont="1" applyFill="1" applyBorder="1"/>
    <xf numFmtId="4" fontId="5" fillId="6" borderId="0" xfId="0" applyNumberFormat="1" applyFont="1" applyFill="1" applyBorder="1" applyAlignment="1">
      <alignment horizontal="right"/>
    </xf>
    <xf numFmtId="4" fontId="5" fillId="6" borderId="0" xfId="0" applyNumberFormat="1" applyFont="1" applyFill="1" applyBorder="1"/>
    <xf numFmtId="4" fontId="2" fillId="6" borderId="3" xfId="0" applyNumberFormat="1" applyFont="1" applyFill="1" applyBorder="1"/>
    <xf numFmtId="3" fontId="5" fillId="6" borderId="0" xfId="0" applyNumberFormat="1" applyFont="1" applyFill="1" applyBorder="1" applyAlignment="1">
      <alignment horizontal="right"/>
    </xf>
    <xf numFmtId="4" fontId="2" fillId="6" borderId="3" xfId="0" applyNumberFormat="1" applyFont="1" applyFill="1" applyBorder="1" applyAlignment="1">
      <alignment horizontal="right"/>
    </xf>
    <xf numFmtId="0" fontId="6" fillId="6" borderId="8" xfId="0" applyFont="1" applyFill="1" applyBorder="1"/>
    <xf numFmtId="3" fontId="6" fillId="6" borderId="9" xfId="0" applyNumberFormat="1" applyFont="1" applyFill="1" applyBorder="1"/>
    <xf numFmtId="3" fontId="18" fillId="6" borderId="9" xfId="0" applyNumberFormat="1" applyFont="1" applyFill="1" applyBorder="1"/>
    <xf numFmtId="3" fontId="18" fillId="6" borderId="9" xfId="0" applyNumberFormat="1" applyFont="1" applyFill="1" applyBorder="1" applyAlignment="1">
      <alignment horizontal="right"/>
    </xf>
    <xf numFmtId="4" fontId="2" fillId="6" borderId="10" xfId="0" applyNumberFormat="1" applyFont="1" applyFill="1" applyBorder="1"/>
    <xf numFmtId="0" fontId="5" fillId="6" borderId="6" xfId="0" applyFont="1" applyFill="1" applyBorder="1" applyAlignment="1">
      <alignment horizontal="right"/>
    </xf>
    <xf numFmtId="3" fontId="5" fillId="6" borderId="6" xfId="0" applyNumberFormat="1" applyFont="1" applyFill="1" applyBorder="1" applyAlignment="1">
      <alignment horizontal="right"/>
    </xf>
    <xf numFmtId="3" fontId="18" fillId="6" borderId="6" xfId="0" applyNumberFormat="1" applyFont="1" applyFill="1" applyBorder="1"/>
    <xf numFmtId="4" fontId="5" fillId="6" borderId="6" xfId="0" applyNumberFormat="1" applyFont="1" applyFill="1" applyBorder="1" applyAlignment="1">
      <alignment horizontal="right"/>
    </xf>
    <xf numFmtId="4" fontId="2" fillId="6" borderId="7" xfId="0" applyNumberFormat="1" applyFont="1" applyFill="1" applyBorder="1" applyAlignment="1">
      <alignment horizontal="right"/>
    </xf>
    <xf numFmtId="3" fontId="18" fillId="6" borderId="0" xfId="0" applyNumberFormat="1" applyFont="1" applyFill="1" applyBorder="1" applyAlignment="1">
      <alignment horizontal="left"/>
    </xf>
    <xf numFmtId="4" fontId="5" fillId="6" borderId="3" xfId="0" applyNumberFormat="1" applyFont="1" applyFill="1" applyBorder="1"/>
    <xf numFmtId="4" fontId="18" fillId="6" borderId="0" xfId="0" applyNumberFormat="1" applyFont="1" applyFill="1" applyBorder="1"/>
    <xf numFmtId="4" fontId="18" fillId="6" borderId="9" xfId="0" applyNumberFormat="1" applyFont="1" applyFill="1" applyBorder="1" applyAlignment="1">
      <alignment horizontal="right"/>
    </xf>
    <xf numFmtId="4" fontId="18" fillId="6" borderId="9" xfId="0" applyNumberFormat="1" applyFont="1" applyFill="1" applyBorder="1"/>
    <xf numFmtId="2" fontId="5" fillId="6" borderId="6" xfId="0" applyNumberFormat="1" applyFont="1" applyFill="1" applyBorder="1"/>
    <xf numFmtId="4" fontId="2" fillId="6" borderId="7" xfId="0" applyNumberFormat="1" applyFont="1" applyFill="1" applyBorder="1"/>
    <xf numFmtId="2" fontId="5" fillId="6" borderId="0" xfId="0" applyNumberFormat="1" applyFont="1" applyFill="1" applyBorder="1"/>
    <xf numFmtId="3" fontId="5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right"/>
    </xf>
    <xf numFmtId="164" fontId="9" fillId="6" borderId="6" xfId="0" applyNumberFormat="1" applyFont="1" applyFill="1" applyBorder="1"/>
    <xf numFmtId="0" fontId="18" fillId="6" borderId="6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164" fontId="5" fillId="6" borderId="0" xfId="0" applyNumberFormat="1" applyFont="1" applyFill="1" applyBorder="1"/>
    <xf numFmtId="164" fontId="5" fillId="6" borderId="0" xfId="0" applyNumberFormat="1" applyFont="1" applyFill="1" applyBorder="1" applyAlignment="1">
      <alignment horizontal="right"/>
    </xf>
    <xf numFmtId="164" fontId="9" fillId="6" borderId="0" xfId="0" applyNumberFormat="1" applyFont="1" applyFill="1" applyBorder="1" applyAlignment="1">
      <alignment horizontal="right"/>
    </xf>
    <xf numFmtId="3" fontId="9" fillId="6" borderId="0" xfId="0" applyNumberFormat="1" applyFont="1" applyFill="1" applyBorder="1" applyAlignment="1">
      <alignment horizontal="left"/>
    </xf>
    <xf numFmtId="0" fontId="18" fillId="6" borderId="2" xfId="0" applyFont="1" applyFill="1" applyBorder="1"/>
    <xf numFmtId="0" fontId="20" fillId="6" borderId="0" xfId="0" applyFont="1" applyFill="1"/>
    <xf numFmtId="164" fontId="11" fillId="6" borderId="1" xfId="0" applyNumberFormat="1" applyFont="1" applyFill="1" applyBorder="1"/>
    <xf numFmtId="164" fontId="6" fillId="2" borderId="1" xfId="0" applyNumberFormat="1" applyFont="1" applyFill="1" applyBorder="1"/>
    <xf numFmtId="164" fontId="22" fillId="2" borderId="1" xfId="0" applyNumberFormat="1" applyFont="1" applyFill="1" applyBorder="1" applyAlignment="1">
      <alignment horizontal="right"/>
    </xf>
    <xf numFmtId="167" fontId="3" fillId="2" borderId="1" xfId="0" applyNumberFormat="1" applyFont="1" applyFill="1" applyBorder="1"/>
    <xf numFmtId="0" fontId="1" fillId="2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5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2" fillId="6" borderId="7" xfId="0" applyFont="1" applyFill="1" applyBorder="1"/>
    <xf numFmtId="0" fontId="2" fillId="6" borderId="3" xfId="0" applyFont="1" applyFill="1" applyBorder="1"/>
    <xf numFmtId="0" fontId="2" fillId="6" borderId="10" xfId="0" applyFont="1" applyFill="1" applyBorder="1"/>
    <xf numFmtId="0" fontId="2" fillId="0" borderId="0" xfId="0" applyFont="1" applyFill="1"/>
    <xf numFmtId="4" fontId="2" fillId="0" borderId="0" xfId="0" applyNumberFormat="1" applyFont="1" applyFill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70" fontId="3" fillId="2" borderId="2" xfId="0" applyNumberFormat="1" applyFont="1" applyFill="1" applyBorder="1"/>
    <xf numFmtId="170" fontId="3" fillId="2" borderId="0" xfId="0" applyNumberFormat="1" applyFont="1" applyFill="1" applyBorder="1"/>
    <xf numFmtId="170" fontId="3" fillId="2" borderId="3" xfId="0" applyNumberFormat="1" applyFont="1" applyFill="1" applyBorder="1"/>
    <xf numFmtId="165" fontId="6" fillId="2" borderId="2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39" fillId="0" borderId="0" xfId="0" applyFont="1" applyBorder="1"/>
    <xf numFmtId="0" fontId="2" fillId="6" borderId="0" xfId="0" applyFont="1" applyFill="1" applyBorder="1"/>
    <xf numFmtId="164" fontId="2" fillId="6" borderId="0" xfId="0" applyNumberFormat="1" applyFont="1" applyFill="1" applyBorder="1"/>
    <xf numFmtId="4" fontId="2" fillId="6" borderId="0" xfId="0" applyNumberFormat="1" applyFont="1" applyFill="1" applyBorder="1"/>
    <xf numFmtId="164" fontId="3" fillId="6" borderId="0" xfId="0" applyNumberFormat="1" applyFont="1" applyFill="1" applyBorder="1"/>
    <xf numFmtId="164" fontId="6" fillId="6" borderId="0" xfId="0" applyNumberFormat="1" applyFont="1" applyFill="1" applyBorder="1"/>
    <xf numFmtId="164" fontId="11" fillId="6" borderId="0" xfId="0" applyNumberFormat="1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0" fillId="6" borderId="0" xfId="0" applyFill="1" applyBorder="1"/>
    <xf numFmtId="0" fontId="2" fillId="6" borderId="0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2" fillId="2" borderId="6" xfId="0" applyFont="1" applyFill="1" applyBorder="1"/>
    <xf numFmtId="164" fontId="2" fillId="2" borderId="6" xfId="0" applyNumberFormat="1" applyFont="1" applyFill="1" applyBorder="1"/>
    <xf numFmtId="4" fontId="2" fillId="2" borderId="6" xfId="0" applyNumberFormat="1" applyFont="1" applyFill="1" applyBorder="1"/>
    <xf numFmtId="164" fontId="3" fillId="2" borderId="6" xfId="0" applyNumberFormat="1" applyFont="1" applyFill="1" applyBorder="1"/>
    <xf numFmtId="164" fontId="6" fillId="2" borderId="6" xfId="0" applyNumberFormat="1" applyFont="1" applyFill="1" applyBorder="1"/>
    <xf numFmtId="164" fontId="11" fillId="2" borderId="6" xfId="0" applyNumberFormat="1" applyFont="1" applyFill="1" applyBorder="1"/>
    <xf numFmtId="0" fontId="5" fillId="2" borderId="6" xfId="0" applyFont="1" applyFill="1" applyBorder="1"/>
    <xf numFmtId="0" fontId="3" fillId="2" borderId="6" xfId="0" applyFont="1" applyFill="1" applyBorder="1"/>
    <xf numFmtId="0" fontId="1" fillId="2" borderId="6" xfId="0" applyFont="1" applyFill="1" applyBorder="1"/>
    <xf numFmtId="0" fontId="0" fillId="2" borderId="6" xfId="0" applyFill="1" applyBorder="1"/>
    <xf numFmtId="0" fontId="3" fillId="2" borderId="7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left"/>
    </xf>
    <xf numFmtId="4" fontId="2" fillId="2" borderId="0" xfId="0" applyNumberFormat="1" applyFont="1" applyFill="1" applyBorder="1"/>
    <xf numFmtId="164" fontId="11" fillId="2" borderId="0" xfId="0" applyNumberFormat="1" applyFont="1" applyFill="1" applyBorder="1"/>
    <xf numFmtId="0" fontId="0" fillId="2" borderId="0" xfId="0" applyFill="1" applyBorder="1"/>
    <xf numFmtId="0" fontId="23" fillId="2" borderId="8" xfId="0" applyFont="1" applyFill="1" applyBorder="1" applyAlignment="1">
      <alignment horizontal="left"/>
    </xf>
    <xf numFmtId="0" fontId="2" fillId="2" borderId="9" xfId="0" applyFont="1" applyFill="1" applyBorder="1"/>
    <xf numFmtId="4" fontId="2" fillId="2" borderId="9" xfId="0" applyNumberFormat="1" applyFont="1" applyFill="1" applyBorder="1"/>
    <xf numFmtId="164" fontId="3" fillId="2" borderId="9" xfId="0" applyNumberFormat="1" applyFont="1" applyFill="1" applyBorder="1"/>
    <xf numFmtId="164" fontId="6" fillId="2" borderId="9" xfId="0" applyNumberFormat="1" applyFont="1" applyFill="1" applyBorder="1"/>
    <xf numFmtId="164" fontId="11" fillId="2" borderId="9" xfId="0" applyNumberFormat="1" applyFont="1" applyFill="1" applyBorder="1"/>
    <xf numFmtId="0" fontId="5" fillId="2" borderId="9" xfId="0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0" fillId="2" borderId="9" xfId="0" applyFill="1" applyBorder="1"/>
    <xf numFmtId="0" fontId="3" fillId="2" borderId="10" xfId="0" applyFont="1" applyFill="1" applyBorder="1" applyAlignment="1">
      <alignment horizontal="right"/>
    </xf>
    <xf numFmtId="0" fontId="40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4" fontId="2" fillId="2" borderId="0" xfId="0" applyNumberFormat="1" applyFont="1" applyFill="1"/>
    <xf numFmtId="164" fontId="11" fillId="2" borderId="0" xfId="0" applyNumberFormat="1" applyFont="1" applyFill="1"/>
    <xf numFmtId="0" fontId="2" fillId="2" borderId="5" xfId="0" applyFont="1" applyFill="1" applyBorder="1"/>
    <xf numFmtId="0" fontId="2" fillId="2" borderId="8" xfId="0" applyFont="1" applyFill="1" applyBorder="1"/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4" fontId="3" fillId="5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right"/>
    </xf>
    <xf numFmtId="164" fontId="2" fillId="5" borderId="3" xfId="0" applyNumberFormat="1" applyFont="1" applyFill="1" applyBorder="1" applyAlignment="1">
      <alignment horizontal="right"/>
    </xf>
    <xf numFmtId="165" fontId="3" fillId="2" borderId="2" xfId="0" applyNumberFormat="1" applyFont="1" applyFill="1" applyBorder="1"/>
    <xf numFmtId="165" fontId="3" fillId="2" borderId="0" xfId="0" applyNumberFormat="1" applyFont="1" applyFill="1" applyBorder="1"/>
    <xf numFmtId="165" fontId="3" fillId="2" borderId="3" xfId="0" applyNumberFormat="1" applyFont="1" applyFill="1" applyBorder="1"/>
    <xf numFmtId="0" fontId="4" fillId="6" borderId="0" xfId="0" applyFont="1" applyFill="1"/>
    <xf numFmtId="164" fontId="40" fillId="6" borderId="0" xfId="0" applyNumberFormat="1" applyFont="1" applyFill="1"/>
    <xf numFmtId="164" fontId="3" fillId="6" borderId="0" xfId="0" applyNumberFormat="1" applyFont="1" applyFill="1" applyBorder="1" applyAlignment="1">
      <alignment horizontal="right"/>
    </xf>
    <xf numFmtId="164" fontId="3" fillId="6" borderId="3" xfId="0" applyNumberFormat="1" applyFont="1" applyFill="1" applyBorder="1" applyAlignment="1">
      <alignment horizontal="right"/>
    </xf>
    <xf numFmtId="164" fontId="3" fillId="6" borderId="2" xfId="0" applyNumberFormat="1" applyFont="1" applyFill="1" applyBorder="1"/>
    <xf numFmtId="165" fontId="3" fillId="6" borderId="0" xfId="0" applyNumberFormat="1" applyFont="1" applyFill="1" applyBorder="1"/>
    <xf numFmtId="165" fontId="3" fillId="6" borderId="3" xfId="0" applyNumberFormat="1" applyFont="1" applyFill="1" applyBorder="1"/>
    <xf numFmtId="164" fontId="6" fillId="6" borderId="2" xfId="0" applyNumberFormat="1" applyFont="1" applyFill="1" applyBorder="1"/>
    <xf numFmtId="166" fontId="3" fillId="5" borderId="0" xfId="0" applyNumberFormat="1" applyFont="1" applyFill="1" applyBorder="1"/>
    <xf numFmtId="166" fontId="3" fillId="2" borderId="3" xfId="0" applyNumberFormat="1" applyFont="1" applyFill="1" applyBorder="1"/>
    <xf numFmtId="3" fontId="20" fillId="0" borderId="0" xfId="0" applyNumberFormat="1" applyFont="1" applyFill="1" applyBorder="1" applyAlignment="1">
      <alignment horizontal="right"/>
    </xf>
    <xf numFmtId="164" fontId="20" fillId="2" borderId="0" xfId="0" applyNumberFormat="1" applyFont="1" applyFill="1"/>
    <xf numFmtId="0" fontId="20" fillId="2" borderId="0" xfId="0" applyFont="1" applyFill="1"/>
    <xf numFmtId="0" fontId="20" fillId="3" borderId="0" xfId="0" applyFont="1" applyFill="1"/>
    <xf numFmtId="0" fontId="20" fillId="0" borderId="0" xfId="0" applyFont="1" applyBorder="1"/>
    <xf numFmtId="0" fontId="18" fillId="6" borderId="0" xfId="0" applyFont="1" applyFill="1" applyBorder="1" applyAlignment="1">
      <alignment horizontal="right"/>
    </xf>
    <xf numFmtId="3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 applyFill="1" applyBorder="1"/>
    <xf numFmtId="164" fontId="20" fillId="0" borderId="0" xfId="0" applyNumberFormat="1" applyFont="1"/>
    <xf numFmtId="164" fontId="20" fillId="6" borderId="0" xfId="0" applyNumberFormat="1" applyFont="1" applyFill="1" applyAlignment="1">
      <alignment horizontal="right"/>
    </xf>
    <xf numFmtId="0" fontId="20" fillId="0" borderId="0" xfId="0" applyFont="1"/>
    <xf numFmtId="0" fontId="1" fillId="0" borderId="0" xfId="0" applyFont="1" applyFill="1" applyBorder="1"/>
    <xf numFmtId="164" fontId="3" fillId="0" borderId="0" xfId="0" applyNumberFormat="1" applyFont="1" applyFill="1"/>
    <xf numFmtId="165" fontId="3" fillId="2" borderId="1" xfId="0" applyNumberFormat="1" applyFont="1" applyFill="1" applyBorder="1" applyAlignment="1">
      <alignment horizontal="right"/>
    </xf>
    <xf numFmtId="0" fontId="2" fillId="6" borderId="0" xfId="0" applyFont="1" applyFill="1"/>
    <xf numFmtId="164" fontId="2" fillId="6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170" fontId="3" fillId="2" borderId="2" xfId="0" applyNumberFormat="1" applyFont="1" applyFill="1" applyBorder="1"/>
    <xf numFmtId="170" fontId="3" fillId="2" borderId="0" xfId="0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164" fontId="1" fillId="0" borderId="0" xfId="0" applyNumberFormat="1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0"/>
  <sheetViews>
    <sheetView tabSelected="1" zoomScale="110" zoomScaleNormal="110" workbookViewId="0">
      <pane xSplit="4" ySplit="21" topLeftCell="E22" activePane="bottomRight" state="frozen"/>
      <selection pane="topRight" activeCell="E1" sqref="E1"/>
      <selection pane="bottomLeft" activeCell="A22" sqref="A22"/>
      <selection pane="bottomRight" activeCell="Y21" sqref="Y21"/>
    </sheetView>
  </sheetViews>
  <sheetFormatPr defaultRowHeight="12.75" x14ac:dyDescent="0.2"/>
  <cols>
    <col min="1" max="1" width="3.42578125" style="443" customWidth="1"/>
    <col min="2" max="2" width="10.5703125" style="443" customWidth="1"/>
    <col min="3" max="3" width="4.140625" style="443" hidden="1" customWidth="1"/>
    <col min="4" max="4" width="8.5703125" style="67" customWidth="1"/>
    <col min="5" max="5" width="8.28515625" style="67" customWidth="1"/>
    <col min="6" max="6" width="6.7109375" style="444" customWidth="1"/>
    <col min="7" max="7" width="9.140625" style="444" customWidth="1"/>
    <col min="8" max="8" width="8.7109375" style="69" customWidth="1"/>
    <col min="9" max="9" width="9.5703125" style="76" hidden="1" customWidth="1"/>
    <col min="10" max="10" width="8.28515625" style="76" hidden="1" customWidth="1"/>
    <col min="11" max="11" width="1.7109375" style="68" customWidth="1"/>
    <col min="12" max="12" width="7.7109375" style="432" customWidth="1"/>
    <col min="13" max="13" width="7.7109375" style="69" customWidth="1"/>
    <col min="14" max="14" width="7.7109375" style="433" customWidth="1"/>
    <col min="15" max="15" width="7.7109375" style="434" customWidth="1"/>
    <col min="16" max="16" width="9.7109375" style="434" customWidth="1"/>
    <col min="17" max="17" width="10.42578125" style="434" customWidth="1"/>
    <col min="18" max="18" width="2" style="435" customWidth="1"/>
    <col min="19" max="22" width="7.42578125" style="443" customWidth="1"/>
    <col min="23" max="23" width="10.140625" style="436" customWidth="1"/>
    <col min="24" max="24" width="4.85546875" style="41" customWidth="1"/>
    <col min="25" max="25" width="20.5703125" customWidth="1"/>
    <col min="26" max="26" width="24.140625" bestFit="1" customWidth="1"/>
    <col min="27" max="27" width="22.7109375" bestFit="1" customWidth="1"/>
  </cols>
  <sheetData>
    <row r="1" spans="1:23" x14ac:dyDescent="0.2">
      <c r="A1" s="315" t="s">
        <v>450</v>
      </c>
      <c r="B1" s="315"/>
      <c r="C1" s="315"/>
      <c r="D1" s="316"/>
      <c r="E1" s="316"/>
      <c r="F1" s="317"/>
      <c r="G1" s="317"/>
      <c r="H1" s="327"/>
      <c r="I1" s="329"/>
      <c r="J1" s="329"/>
      <c r="K1" s="330"/>
      <c r="L1" s="331"/>
      <c r="M1" s="327"/>
      <c r="N1" s="326"/>
      <c r="O1" s="332"/>
      <c r="P1" s="332"/>
      <c r="Q1" s="332"/>
      <c r="R1" s="333"/>
      <c r="S1" s="315"/>
      <c r="T1" s="315"/>
      <c r="U1" s="315"/>
      <c r="V1" s="315"/>
      <c r="W1" s="334"/>
    </row>
    <row r="2" spans="1:23" ht="18" x14ac:dyDescent="0.25">
      <c r="A2" s="318" t="s">
        <v>539</v>
      </c>
      <c r="B2" s="315"/>
      <c r="C2" s="315"/>
      <c r="D2" s="316"/>
      <c r="E2" s="316"/>
      <c r="F2" s="317"/>
      <c r="G2" s="317"/>
      <c r="H2" s="327"/>
      <c r="I2" s="329"/>
      <c r="J2" s="329"/>
      <c r="K2" s="330"/>
      <c r="L2" s="331"/>
      <c r="M2" s="327"/>
      <c r="N2" s="326"/>
      <c r="O2" s="332"/>
      <c r="P2" s="332"/>
      <c r="Q2" s="332"/>
      <c r="R2" s="333"/>
      <c r="S2" s="315"/>
      <c r="T2" s="315"/>
      <c r="U2" s="315"/>
      <c r="V2" s="315"/>
      <c r="W2" s="334"/>
    </row>
    <row r="3" spans="1:23" x14ac:dyDescent="0.2">
      <c r="A3" s="319" t="s">
        <v>537</v>
      </c>
      <c r="B3" s="315"/>
      <c r="C3" s="315"/>
      <c r="D3" s="316"/>
      <c r="E3" s="316"/>
      <c r="F3" s="317"/>
      <c r="G3" s="317"/>
      <c r="H3" s="327"/>
      <c r="I3" s="329"/>
      <c r="J3" s="329"/>
      <c r="K3" s="330"/>
      <c r="L3" s="331"/>
      <c r="M3" s="327"/>
      <c r="N3" s="326"/>
      <c r="O3" s="332"/>
      <c r="P3" s="332"/>
      <c r="Q3" s="332"/>
      <c r="R3" s="333"/>
      <c r="S3" s="315"/>
      <c r="T3" s="315"/>
      <c r="U3" s="315"/>
      <c r="V3" s="315"/>
      <c r="W3" s="334"/>
    </row>
    <row r="4" spans="1:23" x14ac:dyDescent="0.2">
      <c r="A4" s="320" t="s">
        <v>610</v>
      </c>
      <c r="B4" s="315"/>
      <c r="C4" s="315"/>
      <c r="D4" s="316"/>
      <c r="E4" s="316"/>
      <c r="F4" s="317"/>
      <c r="G4" s="317"/>
      <c r="H4" s="327"/>
      <c r="I4" s="329"/>
      <c r="J4" s="329"/>
      <c r="K4" s="330"/>
      <c r="L4" s="331"/>
      <c r="M4" s="327"/>
      <c r="N4" s="326"/>
      <c r="O4" s="332"/>
      <c r="P4" s="332"/>
      <c r="Q4" s="332"/>
      <c r="R4" s="333"/>
      <c r="S4" s="315"/>
      <c r="T4" s="315"/>
      <c r="U4" s="315"/>
      <c r="V4" s="315"/>
      <c r="W4" s="334"/>
    </row>
    <row r="5" spans="1:23" x14ac:dyDescent="0.2">
      <c r="A5" s="319" t="s">
        <v>544</v>
      </c>
      <c r="B5" s="315"/>
      <c r="C5" s="315"/>
      <c r="D5" s="316"/>
      <c r="E5" s="316"/>
      <c r="F5" s="317"/>
      <c r="G5" s="317"/>
      <c r="H5" s="327"/>
      <c r="I5" s="329"/>
      <c r="J5" s="329"/>
      <c r="K5" s="330"/>
      <c r="L5" s="331"/>
      <c r="M5" s="327"/>
      <c r="N5" s="326"/>
      <c r="O5" s="332"/>
      <c r="P5" s="332"/>
      <c r="Q5" s="332"/>
      <c r="R5" s="333"/>
      <c r="S5" s="315"/>
      <c r="T5" s="315"/>
      <c r="U5" s="315"/>
      <c r="V5" s="315"/>
      <c r="W5" s="334"/>
    </row>
    <row r="6" spans="1:23" x14ac:dyDescent="0.2">
      <c r="A6" s="319" t="s">
        <v>545</v>
      </c>
      <c r="B6" s="315"/>
      <c r="C6" s="315"/>
      <c r="D6" s="316"/>
      <c r="E6" s="316"/>
      <c r="F6" s="317"/>
      <c r="G6" s="317"/>
      <c r="H6" s="327"/>
      <c r="I6" s="329"/>
      <c r="J6" s="329"/>
      <c r="K6" s="330"/>
      <c r="L6" s="331"/>
      <c r="M6" s="327"/>
      <c r="N6" s="326"/>
      <c r="O6" s="332"/>
      <c r="P6" s="332"/>
      <c r="Q6" s="332"/>
      <c r="R6" s="333"/>
      <c r="S6" s="315"/>
      <c r="T6" s="315"/>
      <c r="U6" s="315"/>
      <c r="V6" s="315"/>
      <c r="W6" s="334"/>
    </row>
    <row r="7" spans="1:23" x14ac:dyDescent="0.2">
      <c r="A7" s="320" t="s">
        <v>561</v>
      </c>
      <c r="B7" s="315"/>
      <c r="C7" s="315"/>
      <c r="D7" s="316"/>
      <c r="E7" s="316"/>
      <c r="F7" s="317"/>
      <c r="G7" s="317"/>
      <c r="H7" s="327"/>
      <c r="I7" s="329"/>
      <c r="J7" s="329"/>
      <c r="K7" s="330"/>
      <c r="L7" s="331"/>
      <c r="M7" s="327"/>
      <c r="N7" s="326"/>
      <c r="O7" s="332"/>
      <c r="P7" s="332"/>
      <c r="Q7" s="332"/>
      <c r="R7" s="333"/>
      <c r="S7" s="315"/>
      <c r="T7" s="315"/>
      <c r="U7" s="315"/>
      <c r="V7" s="315"/>
      <c r="W7" s="334"/>
    </row>
    <row r="8" spans="1:23" x14ac:dyDescent="0.2">
      <c r="A8" s="494" t="s">
        <v>564</v>
      </c>
      <c r="B8" s="495"/>
      <c r="C8" s="495"/>
      <c r="D8" s="496"/>
      <c r="E8" s="496"/>
      <c r="F8" s="497"/>
      <c r="G8" s="497"/>
      <c r="H8" s="49"/>
      <c r="I8" s="23"/>
      <c r="J8" s="23"/>
      <c r="K8" s="498"/>
      <c r="L8" s="30"/>
      <c r="M8" s="49"/>
      <c r="N8" s="50"/>
      <c r="O8" s="51"/>
      <c r="P8" s="51"/>
      <c r="Q8" s="332"/>
      <c r="R8" s="333"/>
      <c r="S8" s="315"/>
      <c r="T8" s="315"/>
      <c r="U8" s="315"/>
      <c r="V8" s="315"/>
      <c r="W8" s="334"/>
    </row>
    <row r="9" spans="1:23" x14ac:dyDescent="0.2">
      <c r="A9" s="320" t="s">
        <v>563</v>
      </c>
      <c r="B9" s="315"/>
      <c r="C9" s="315"/>
      <c r="D9" s="316"/>
      <c r="E9" s="316"/>
      <c r="F9" s="317"/>
      <c r="G9" s="317"/>
      <c r="H9" s="327"/>
      <c r="I9" s="329"/>
      <c r="J9" s="329"/>
      <c r="K9" s="330"/>
      <c r="L9" s="331"/>
      <c r="M9" s="327"/>
      <c r="N9" s="326"/>
      <c r="O9" s="332"/>
      <c r="P9" s="332"/>
      <c r="Q9" s="332"/>
      <c r="R9" s="333"/>
      <c r="S9" s="315"/>
      <c r="T9" s="315"/>
      <c r="U9" s="315"/>
      <c r="V9" s="315"/>
      <c r="W9" s="334"/>
    </row>
    <row r="10" spans="1:23" x14ac:dyDescent="0.2">
      <c r="A10" s="320"/>
      <c r="B10" s="315"/>
      <c r="C10" s="315"/>
      <c r="D10" s="316"/>
      <c r="E10" s="316"/>
      <c r="F10" s="317"/>
      <c r="G10" s="317"/>
      <c r="H10" s="327"/>
      <c r="I10" s="329"/>
      <c r="J10" s="329"/>
      <c r="K10" s="330"/>
      <c r="L10" s="331"/>
      <c r="M10" s="327"/>
      <c r="N10" s="326"/>
      <c r="O10" s="332"/>
      <c r="P10" s="332"/>
      <c r="Q10" s="332"/>
      <c r="R10" s="333"/>
      <c r="S10" s="315"/>
      <c r="T10" s="315"/>
      <c r="U10" s="315"/>
      <c r="V10" s="315"/>
      <c r="W10" s="334"/>
    </row>
    <row r="11" spans="1:23" x14ac:dyDescent="0.2">
      <c r="A11" s="467" t="s">
        <v>566</v>
      </c>
      <c r="B11" s="468"/>
      <c r="C11" s="468"/>
      <c r="D11" s="469"/>
      <c r="E11" s="469"/>
      <c r="F11" s="470"/>
      <c r="G11" s="470"/>
      <c r="H11" s="471"/>
      <c r="I11" s="472"/>
      <c r="J11" s="472"/>
      <c r="K11" s="473"/>
      <c r="L11" s="474"/>
      <c r="M11" s="471"/>
      <c r="N11" s="475"/>
      <c r="O11" s="476"/>
      <c r="P11" s="476"/>
      <c r="Q11" s="476"/>
      <c r="R11" s="477"/>
      <c r="S11" s="468"/>
      <c r="T11" s="468"/>
      <c r="U11" s="468"/>
      <c r="V11" s="468"/>
      <c r="W11" s="478"/>
    </row>
    <row r="12" spans="1:23" x14ac:dyDescent="0.2">
      <c r="A12" s="479" t="s">
        <v>567</v>
      </c>
      <c r="B12" s="446"/>
      <c r="C12" s="446"/>
      <c r="D12" s="278"/>
      <c r="E12" s="278"/>
      <c r="F12" s="480"/>
      <c r="G12" s="480"/>
      <c r="H12" s="54"/>
      <c r="I12" s="25"/>
      <c r="J12" s="25"/>
      <c r="K12" s="481"/>
      <c r="L12" s="218"/>
      <c r="M12" s="54"/>
      <c r="N12" s="52"/>
      <c r="O12" s="53"/>
      <c r="P12" s="53"/>
      <c r="Q12" s="53"/>
      <c r="R12" s="482"/>
      <c r="S12" s="446"/>
      <c r="T12" s="446"/>
      <c r="U12" s="446"/>
      <c r="V12" s="446"/>
      <c r="W12" s="255"/>
    </row>
    <row r="13" spans="1:23" x14ac:dyDescent="0.2">
      <c r="A13" s="483" t="s">
        <v>568</v>
      </c>
      <c r="B13" s="484"/>
      <c r="C13" s="484"/>
      <c r="D13" s="283"/>
      <c r="E13" s="283"/>
      <c r="F13" s="485"/>
      <c r="G13" s="485"/>
      <c r="H13" s="486"/>
      <c r="I13" s="487"/>
      <c r="J13" s="487"/>
      <c r="K13" s="488"/>
      <c r="L13" s="489"/>
      <c r="M13" s="486"/>
      <c r="N13" s="490"/>
      <c r="O13" s="491"/>
      <c r="P13" s="491"/>
      <c r="Q13" s="491"/>
      <c r="R13" s="492"/>
      <c r="S13" s="484"/>
      <c r="T13" s="484"/>
      <c r="U13" s="484"/>
      <c r="V13" s="484"/>
      <c r="W13" s="493"/>
    </row>
    <row r="14" spans="1:23" x14ac:dyDescent="0.2">
      <c r="A14" s="467" t="s">
        <v>570</v>
      </c>
      <c r="B14" s="499"/>
      <c r="C14" s="468"/>
      <c r="D14" s="469"/>
      <c r="E14" s="469"/>
      <c r="F14" s="470"/>
      <c r="G14" s="470"/>
      <c r="H14" s="471"/>
      <c r="I14" s="472"/>
      <c r="J14" s="472"/>
      <c r="K14" s="473"/>
      <c r="L14" s="474"/>
      <c r="M14" s="471"/>
      <c r="N14" s="475"/>
      <c r="O14" s="476"/>
      <c r="P14" s="476"/>
      <c r="Q14" s="476"/>
      <c r="R14" s="477"/>
      <c r="S14" s="468"/>
      <c r="T14" s="468"/>
      <c r="U14" s="468"/>
      <c r="V14" s="468"/>
      <c r="W14" s="478"/>
    </row>
    <row r="15" spans="1:23" x14ac:dyDescent="0.2">
      <c r="A15" s="483" t="s">
        <v>569</v>
      </c>
      <c r="B15" s="500"/>
      <c r="C15" s="484"/>
      <c r="D15" s="283"/>
      <c r="E15" s="283"/>
      <c r="F15" s="485"/>
      <c r="G15" s="485"/>
      <c r="H15" s="486"/>
      <c r="I15" s="487"/>
      <c r="J15" s="487"/>
      <c r="K15" s="488"/>
      <c r="L15" s="489"/>
      <c r="M15" s="486"/>
      <c r="N15" s="490"/>
      <c r="O15" s="491"/>
      <c r="P15" s="491"/>
      <c r="Q15" s="491"/>
      <c r="R15" s="492"/>
      <c r="S15" s="484"/>
      <c r="T15" s="484"/>
      <c r="U15" s="484"/>
      <c r="V15" s="484"/>
      <c r="W15" s="493"/>
    </row>
    <row r="16" spans="1:23" x14ac:dyDescent="0.2">
      <c r="B16" s="457"/>
      <c r="C16" s="457"/>
      <c r="D16" s="458"/>
      <c r="E16" s="458"/>
      <c r="F16" s="459"/>
      <c r="G16" s="459"/>
      <c r="H16" s="460"/>
      <c r="I16" s="461"/>
      <c r="J16" s="461"/>
      <c r="K16" s="462"/>
      <c r="L16" s="358"/>
      <c r="M16" s="460"/>
      <c r="N16" s="463"/>
      <c r="O16" s="464"/>
      <c r="P16" s="464"/>
      <c r="Q16" s="464"/>
      <c r="R16" s="465"/>
      <c r="S16" s="457"/>
      <c r="T16" s="457"/>
      <c r="U16" s="457"/>
      <c r="V16" s="457"/>
      <c r="W16" s="334"/>
    </row>
    <row r="17" spans="1:27" x14ac:dyDescent="0.2">
      <c r="A17" s="466" t="s">
        <v>565</v>
      </c>
      <c r="B17" s="315"/>
      <c r="C17" s="315"/>
      <c r="D17" s="316"/>
      <c r="E17" s="316"/>
      <c r="F17" s="317"/>
      <c r="G17" s="317"/>
      <c r="H17" s="327"/>
      <c r="I17" s="329"/>
      <c r="J17" s="329"/>
      <c r="K17" s="330"/>
      <c r="L17" s="331"/>
      <c r="M17" s="327"/>
      <c r="N17" s="326"/>
      <c r="O17" s="332"/>
      <c r="P17" s="332"/>
      <c r="Q17" s="332"/>
      <c r="R17" s="333"/>
      <c r="S17" s="315"/>
      <c r="T17" s="437" t="s">
        <v>543</v>
      </c>
      <c r="U17" s="440"/>
      <c r="V17" s="315"/>
      <c r="W17" s="334"/>
    </row>
    <row r="18" spans="1:27" x14ac:dyDescent="0.2">
      <c r="A18" s="321" t="s">
        <v>523</v>
      </c>
      <c r="B18" s="315"/>
      <c r="C18" s="315"/>
      <c r="D18" s="316"/>
      <c r="E18" s="316"/>
      <c r="F18" s="317"/>
      <c r="G18" s="317"/>
      <c r="H18" s="327"/>
      <c r="I18" s="329"/>
      <c r="J18" s="329"/>
      <c r="K18" s="330"/>
      <c r="L18" s="331"/>
      <c r="M18" s="327"/>
      <c r="N18" s="326"/>
      <c r="O18" s="332"/>
      <c r="P18" s="332"/>
      <c r="Q18" s="332"/>
      <c r="R18" s="333"/>
      <c r="S18" s="315"/>
      <c r="T18" s="438" t="s">
        <v>540</v>
      </c>
      <c r="U18" s="441"/>
      <c r="V18" s="315"/>
      <c r="W18" s="334"/>
    </row>
    <row r="19" spans="1:27" x14ac:dyDescent="0.2">
      <c r="A19" s="315" t="s">
        <v>524</v>
      </c>
      <c r="B19" s="315"/>
      <c r="C19" s="315"/>
      <c r="D19" s="316"/>
      <c r="E19" s="316"/>
      <c r="F19" s="317"/>
      <c r="G19" s="317"/>
      <c r="H19" s="327"/>
      <c r="I19" s="329"/>
      <c r="J19" s="329"/>
      <c r="K19" s="330"/>
      <c r="L19" s="331"/>
      <c r="M19" s="327"/>
      <c r="N19" s="326"/>
      <c r="O19" s="332"/>
      <c r="P19" s="332"/>
      <c r="Q19" s="332"/>
      <c r="R19" s="333"/>
      <c r="S19" s="315"/>
      <c r="T19" s="438"/>
      <c r="U19" s="441"/>
      <c r="V19" s="315"/>
      <c r="W19" s="334"/>
    </row>
    <row r="20" spans="1:27" x14ac:dyDescent="0.2">
      <c r="A20" s="315"/>
      <c r="B20" s="315"/>
      <c r="C20" s="315"/>
      <c r="D20" s="316"/>
      <c r="E20" s="316"/>
      <c r="F20" s="317"/>
      <c r="G20" s="317"/>
      <c r="H20" s="327"/>
      <c r="I20" s="329"/>
      <c r="J20" s="329"/>
      <c r="K20" s="330"/>
      <c r="L20" s="548"/>
      <c r="M20" s="549"/>
      <c r="N20" s="539"/>
      <c r="O20" s="539"/>
      <c r="P20" s="539"/>
      <c r="Q20" s="539"/>
      <c r="R20" s="540"/>
      <c r="S20" s="541"/>
      <c r="T20" s="438" t="s">
        <v>541</v>
      </c>
      <c r="U20" s="441"/>
      <c r="V20" s="315"/>
      <c r="W20" s="334"/>
    </row>
    <row r="21" spans="1:27" x14ac:dyDescent="0.2">
      <c r="A21" s="315"/>
      <c r="B21" s="315"/>
      <c r="C21" s="315"/>
      <c r="D21" s="316"/>
      <c r="E21" s="316"/>
      <c r="F21" s="317"/>
      <c r="G21" s="317"/>
      <c r="H21" s="327"/>
      <c r="I21" s="329"/>
      <c r="J21" s="329"/>
      <c r="K21" s="330"/>
      <c r="L21" s="345"/>
      <c r="M21" s="345"/>
      <c r="N21" s="345"/>
      <c r="O21" s="345"/>
      <c r="P21" s="345"/>
      <c r="Q21" s="345"/>
      <c r="R21" s="333"/>
      <c r="S21" s="345"/>
      <c r="T21" s="439" t="s">
        <v>542</v>
      </c>
      <c r="U21" s="442"/>
      <c r="V21" s="345"/>
      <c r="W21" s="527"/>
    </row>
    <row r="22" spans="1:27" x14ac:dyDescent="0.2">
      <c r="A22" s="315"/>
      <c r="B22" s="315"/>
      <c r="C22" s="315"/>
      <c r="D22" s="322" t="s">
        <v>320</v>
      </c>
      <c r="E22" s="339">
        <f>MAX(E34:E330)</f>
        <v>22.5</v>
      </c>
      <c r="F22" s="323">
        <f>MAX(F34:F330)</f>
        <v>10.199999999999999</v>
      </c>
      <c r="G22" s="323"/>
      <c r="H22" s="241">
        <f t="shared" ref="H22:J22" si="0">MAX(H34:H330)</f>
        <v>1073.512195002417</v>
      </c>
      <c r="I22" s="241">
        <f t="shared" si="0"/>
        <v>982.00971820207656</v>
      </c>
      <c r="J22" s="241">
        <f t="shared" si="0"/>
        <v>414.9626549631808</v>
      </c>
      <c r="K22" s="519"/>
      <c r="L22" s="241">
        <f>MAX(L34:L330)</f>
        <v>4.3638072215156001</v>
      </c>
      <c r="M22" s="236">
        <f t="shared" ref="M22:Q22" si="1">MAX(M34:M330)</f>
        <v>25.000000000000057</v>
      </c>
      <c r="N22" s="236">
        <f t="shared" si="1"/>
        <v>50.000000000000057</v>
      </c>
      <c r="O22" s="236">
        <f t="shared" si="1"/>
        <v>75.000000000000057</v>
      </c>
      <c r="P22" s="25">
        <f t="shared" si="1"/>
        <v>100.00000000000006</v>
      </c>
      <c r="Q22" s="426">
        <f t="shared" si="1"/>
        <v>973.512195002417</v>
      </c>
      <c r="R22" s="333"/>
      <c r="S22" s="454">
        <f t="shared" ref="S22:V22" si="2">MAX(S34:S330)</f>
        <v>-1.2033741595781626E-2</v>
      </c>
      <c r="T22" s="455">
        <f t="shared" si="2"/>
        <v>0.22085915215797589</v>
      </c>
      <c r="U22" s="455">
        <f t="shared" si="2"/>
        <v>0.44171830431595177</v>
      </c>
      <c r="V22" s="455">
        <f t="shared" si="2"/>
        <v>0.66257745647392763</v>
      </c>
      <c r="W22" s="311">
        <f t="shared" ref="W22" si="3">MAX(W34:W330)</f>
        <v>0.88343660863190354</v>
      </c>
    </row>
    <row r="23" spans="1:27" x14ac:dyDescent="0.2">
      <c r="A23" s="315"/>
      <c r="B23" s="315"/>
      <c r="C23" s="315"/>
      <c r="D23" s="322" t="s">
        <v>321</v>
      </c>
      <c r="E23" s="339">
        <f>MIN(E34:E330)</f>
        <v>16.5</v>
      </c>
      <c r="F23" s="323">
        <f>MIN(F34:F330)</f>
        <v>4.1999999999999993</v>
      </c>
      <c r="G23" s="323"/>
      <c r="H23" s="241">
        <f t="shared" ref="H23:J23" si="4">MIN(H34:H330)</f>
        <v>-477.50174899260116</v>
      </c>
      <c r="I23" s="241">
        <f t="shared" si="4"/>
        <v>-526.98399452637568</v>
      </c>
      <c r="J23" s="241">
        <f t="shared" si="4"/>
        <v>-683.80049290871398</v>
      </c>
      <c r="K23" s="519"/>
      <c r="L23" s="241">
        <f>MIN(L34:L330)</f>
        <v>4.3638072215155717</v>
      </c>
      <c r="M23" s="236">
        <f t="shared" ref="M23:Q23" si="5">MIN(M34:M330)</f>
        <v>-25.000000000000014</v>
      </c>
      <c r="N23" s="236">
        <f t="shared" si="5"/>
        <v>-50.000000000000014</v>
      </c>
      <c r="O23" s="236">
        <f t="shared" si="5"/>
        <v>-75.000000000000028</v>
      </c>
      <c r="P23" s="25">
        <f t="shared" si="5"/>
        <v>-100.00000000000003</v>
      </c>
      <c r="Q23" s="426">
        <f t="shared" si="5"/>
        <v>-519.27597342046397</v>
      </c>
      <c r="R23" s="333"/>
      <c r="S23" s="454">
        <f t="shared" ref="S23:V23" si="6">MIN(S34:S330)</f>
        <v>-3.9648489775204729E-2</v>
      </c>
      <c r="T23" s="455">
        <f t="shared" si="6"/>
        <v>-0.22714391219964616</v>
      </c>
      <c r="U23" s="455">
        <f t="shared" si="6"/>
        <v>-0.45428782439929233</v>
      </c>
      <c r="V23" s="455">
        <f t="shared" si="6"/>
        <v>-0.68143173659893852</v>
      </c>
      <c r="W23" s="311">
        <f t="shared" ref="W23" si="7">MIN(W34:W330)</f>
        <v>-0.90857564879858466</v>
      </c>
    </row>
    <row r="24" spans="1:27" x14ac:dyDescent="0.2">
      <c r="A24" s="315"/>
      <c r="B24" s="315"/>
      <c r="C24" s="315"/>
      <c r="D24" s="322" t="s">
        <v>323</v>
      </c>
      <c r="E24" s="339">
        <f t="shared" ref="E24:F24" si="8">E22-E23</f>
        <v>6</v>
      </c>
      <c r="F24" s="323">
        <f t="shared" si="8"/>
        <v>6</v>
      </c>
      <c r="G24" s="323"/>
      <c r="H24" s="241">
        <f t="shared" ref="H24:J24" si="9">H22-H23</f>
        <v>1551.0139439950181</v>
      </c>
      <c r="I24" s="241">
        <f t="shared" si="9"/>
        <v>1508.9937127284522</v>
      </c>
      <c r="J24" s="241">
        <f t="shared" si="9"/>
        <v>1098.7631478718947</v>
      </c>
      <c r="K24" s="519"/>
      <c r="L24" s="241">
        <f>L22-L23</f>
        <v>2.8421709430404007E-14</v>
      </c>
      <c r="M24" s="236">
        <f t="shared" ref="M24:Q24" si="10">M22-M23</f>
        <v>50.000000000000071</v>
      </c>
      <c r="N24" s="236">
        <f t="shared" si="10"/>
        <v>100.00000000000007</v>
      </c>
      <c r="O24" s="236">
        <f t="shared" si="10"/>
        <v>150.00000000000009</v>
      </c>
      <c r="P24" s="25">
        <f t="shared" si="10"/>
        <v>200.00000000000009</v>
      </c>
      <c r="Q24" s="426">
        <f t="shared" si="10"/>
        <v>1492.788168422881</v>
      </c>
      <c r="R24" s="333"/>
      <c r="S24" s="454">
        <f t="shared" ref="S24:V24" si="11">S22-S23</f>
        <v>2.7614748179423103E-2</v>
      </c>
      <c r="T24" s="455">
        <f t="shared" si="11"/>
        <v>0.44800306435762205</v>
      </c>
      <c r="U24" s="455">
        <f t="shared" si="11"/>
        <v>0.8960061287152441</v>
      </c>
      <c r="V24" s="455">
        <f t="shared" si="11"/>
        <v>1.3440091930728661</v>
      </c>
      <c r="W24" s="311">
        <f t="shared" ref="W24" si="12">W22-W23</f>
        <v>1.7920122574304882</v>
      </c>
    </row>
    <row r="25" spans="1:27" x14ac:dyDescent="0.2">
      <c r="A25" s="315"/>
      <c r="B25" s="315"/>
      <c r="C25" s="315"/>
      <c r="D25" s="322" t="s">
        <v>322</v>
      </c>
      <c r="E25" s="339">
        <f>MEDIAN(E34:E330)</f>
        <v>20.75</v>
      </c>
      <c r="F25" s="323">
        <f>MEDIAN(F34:F330)</f>
        <v>8.4499999999999993</v>
      </c>
      <c r="G25" s="323"/>
      <c r="H25" s="241">
        <f t="shared" ref="H25:J25" si="13">MEDIAN(H34:H330)</f>
        <v>122.82655962022571</v>
      </c>
      <c r="I25" s="241">
        <f t="shared" si="13"/>
        <v>123.31823314258801</v>
      </c>
      <c r="J25" s="241">
        <f t="shared" si="13"/>
        <v>-6.3970837523916373</v>
      </c>
      <c r="K25" s="519"/>
      <c r="L25" s="241">
        <f>MEDIAN(L34:L330)</f>
        <v>4.3638072215155859</v>
      </c>
      <c r="M25" s="236">
        <f t="shared" ref="M25:Q25" si="14">MEDIAN(M34:M330)</f>
        <v>-9.2481708584253681</v>
      </c>
      <c r="N25" s="236">
        <f t="shared" si="14"/>
        <v>-9.2481708584253681</v>
      </c>
      <c r="O25" s="236">
        <f t="shared" si="14"/>
        <v>-9.2481708584253681</v>
      </c>
      <c r="P25" s="25">
        <f t="shared" si="14"/>
        <v>-9.2481708584253681</v>
      </c>
      <c r="Q25" s="426">
        <f t="shared" si="14"/>
        <v>113.96567800984759</v>
      </c>
      <c r="R25" s="333"/>
      <c r="S25" s="454">
        <f t="shared" ref="S25:V25" si="15">MEDIAN(S34:S330)</f>
        <v>-2.9477361483681977E-2</v>
      </c>
      <c r="T25" s="455">
        <f t="shared" si="15"/>
        <v>5.7552241398515856E-2</v>
      </c>
      <c r="U25" s="455">
        <f t="shared" si="15"/>
        <v>5.7552241398515856E-2</v>
      </c>
      <c r="V25" s="455">
        <f t="shared" si="15"/>
        <v>5.7552241398515856E-2</v>
      </c>
      <c r="W25" s="311">
        <f t="shared" ref="W25" si="16">MEDIAN(W34:W330)</f>
        <v>5.7552241398515856E-2</v>
      </c>
    </row>
    <row r="26" spans="1:27" x14ac:dyDescent="0.2">
      <c r="A26" s="315"/>
      <c r="B26" s="315"/>
      <c r="C26" s="315"/>
      <c r="D26" s="322"/>
      <c r="E26" s="340"/>
      <c r="F26" s="317"/>
      <c r="G26" s="317"/>
      <c r="H26" s="260"/>
      <c r="I26" s="265"/>
      <c r="J26" s="299"/>
      <c r="K26" s="335"/>
      <c r="L26" s="241"/>
      <c r="M26" s="291"/>
      <c r="N26" s="292"/>
      <c r="O26" s="292"/>
      <c r="P26" s="255"/>
      <c r="Q26" s="312"/>
      <c r="R26" s="333"/>
      <c r="S26" s="445"/>
      <c r="T26" s="446"/>
      <c r="U26" s="446"/>
      <c r="V26" s="446"/>
      <c r="W26" s="312"/>
    </row>
    <row r="27" spans="1:27" x14ac:dyDescent="0.2">
      <c r="A27" s="315"/>
      <c r="B27" s="315"/>
      <c r="C27" s="315"/>
      <c r="D27" s="316"/>
      <c r="E27" s="341"/>
      <c r="F27" s="317"/>
      <c r="G27" s="317"/>
      <c r="H27" s="244" t="s">
        <v>314</v>
      </c>
      <c r="I27" s="266" t="s">
        <v>0</v>
      </c>
      <c r="J27" s="300" t="s">
        <v>358</v>
      </c>
      <c r="K27" s="330"/>
      <c r="L27" s="241" t="s">
        <v>556</v>
      </c>
      <c r="M27" s="291"/>
      <c r="N27" s="292"/>
      <c r="O27" s="293"/>
      <c r="P27" s="302" t="s">
        <v>538</v>
      </c>
      <c r="Q27" s="313" t="s">
        <v>538</v>
      </c>
      <c r="R27" s="333"/>
      <c r="S27" s="431" t="s">
        <v>557</v>
      </c>
      <c r="T27" s="446"/>
      <c r="U27" s="446"/>
      <c r="V27" s="446"/>
      <c r="W27" s="312" t="s">
        <v>538</v>
      </c>
    </row>
    <row r="28" spans="1:27" x14ac:dyDescent="0.2">
      <c r="A28" s="315"/>
      <c r="B28" s="315"/>
      <c r="C28" s="315"/>
      <c r="D28" s="316"/>
      <c r="E28" s="340" t="s">
        <v>314</v>
      </c>
      <c r="F28" s="337" t="s">
        <v>0</v>
      </c>
      <c r="G28" s="337" t="s">
        <v>361</v>
      </c>
      <c r="H28" s="244" t="s">
        <v>315</v>
      </c>
      <c r="I28" s="266" t="s">
        <v>315</v>
      </c>
      <c r="J28" s="301" t="s">
        <v>525</v>
      </c>
      <c r="K28" s="330"/>
      <c r="L28" s="294" t="s">
        <v>555</v>
      </c>
      <c r="M28" s="235"/>
      <c r="N28" s="235"/>
      <c r="O28" s="235"/>
      <c r="P28" s="303" t="s">
        <v>358</v>
      </c>
      <c r="Q28" s="427" t="s">
        <v>0</v>
      </c>
      <c r="R28" s="333"/>
      <c r="S28" s="431" t="s">
        <v>558</v>
      </c>
      <c r="T28" s="446"/>
      <c r="U28" s="446"/>
      <c r="V28" s="447"/>
      <c r="W28" s="312" t="s">
        <v>562</v>
      </c>
    </row>
    <row r="29" spans="1:27" x14ac:dyDescent="0.2">
      <c r="A29" s="315"/>
      <c r="B29" s="315"/>
      <c r="C29" s="325" t="s">
        <v>2</v>
      </c>
      <c r="D29" s="324" t="s">
        <v>3</v>
      </c>
      <c r="E29" s="342" t="s">
        <v>311</v>
      </c>
      <c r="F29" s="337" t="s">
        <v>311</v>
      </c>
      <c r="G29" s="337" t="s">
        <v>546</v>
      </c>
      <c r="H29" s="152"/>
      <c r="I29" s="259"/>
      <c r="J29" s="259"/>
      <c r="K29" s="425"/>
      <c r="L29" s="288"/>
      <c r="M29" s="258"/>
      <c r="N29" s="289"/>
      <c r="O29" s="290"/>
      <c r="P29" s="302" t="s">
        <v>355</v>
      </c>
      <c r="Q29" s="313" t="s">
        <v>536</v>
      </c>
      <c r="R29" s="333"/>
      <c r="S29" s="431" t="s">
        <v>560</v>
      </c>
      <c r="T29" s="446"/>
      <c r="U29" s="446"/>
      <c r="V29" s="447"/>
      <c r="W29" s="312" t="s">
        <v>352</v>
      </c>
    </row>
    <row r="30" spans="1:27" x14ac:dyDescent="0.2">
      <c r="A30" s="315"/>
      <c r="B30" s="315"/>
      <c r="C30" s="325" t="s">
        <v>5</v>
      </c>
      <c r="D30" s="324" t="s">
        <v>6</v>
      </c>
      <c r="E30" s="342" t="s">
        <v>312</v>
      </c>
      <c r="F30" s="337" t="s">
        <v>312</v>
      </c>
      <c r="G30" s="337" t="s">
        <v>317</v>
      </c>
      <c r="H30" s="244">
        <v>2016</v>
      </c>
      <c r="I30" s="267" t="s">
        <v>350</v>
      </c>
      <c r="J30" s="300" t="s">
        <v>379</v>
      </c>
      <c r="K30" s="330"/>
      <c r="L30" s="240" t="s">
        <v>531</v>
      </c>
      <c r="M30" s="295" t="s">
        <v>532</v>
      </c>
      <c r="N30" s="295" t="s">
        <v>533</v>
      </c>
      <c r="O30" s="295" t="s">
        <v>534</v>
      </c>
      <c r="P30" s="255" t="s">
        <v>535</v>
      </c>
      <c r="Q30" s="312" t="s">
        <v>535</v>
      </c>
      <c r="R30" s="333"/>
      <c r="S30" s="254" t="s">
        <v>531</v>
      </c>
      <c r="T30" s="45" t="s">
        <v>532</v>
      </c>
      <c r="U30" s="45" t="s">
        <v>533</v>
      </c>
      <c r="V30" s="255" t="s">
        <v>534</v>
      </c>
      <c r="W30" s="312" t="s">
        <v>535</v>
      </c>
    </row>
    <row r="31" spans="1:27" x14ac:dyDescent="0.2">
      <c r="A31" s="315"/>
      <c r="B31" s="315"/>
      <c r="C31" s="325" t="s">
        <v>8</v>
      </c>
      <c r="D31" s="316"/>
      <c r="E31" s="343">
        <v>2016</v>
      </c>
      <c r="F31" s="338">
        <v>2016</v>
      </c>
      <c r="G31" s="338">
        <v>2016</v>
      </c>
      <c r="H31" s="261" t="s">
        <v>309</v>
      </c>
      <c r="I31" s="268" t="s">
        <v>309</v>
      </c>
      <c r="J31" s="300" t="s">
        <v>309</v>
      </c>
      <c r="K31" s="330"/>
      <c r="L31" s="264" t="s">
        <v>309</v>
      </c>
      <c r="M31" s="297" t="s">
        <v>309</v>
      </c>
      <c r="N31" s="297" t="s">
        <v>309</v>
      </c>
      <c r="O31" s="297" t="s">
        <v>309</v>
      </c>
      <c r="P31" s="298" t="s">
        <v>309</v>
      </c>
      <c r="Q31" s="314" t="s">
        <v>309</v>
      </c>
      <c r="R31" s="333"/>
      <c r="S31" s="448" t="s">
        <v>559</v>
      </c>
      <c r="T31" s="449" t="s">
        <v>559</v>
      </c>
      <c r="U31" s="449" t="s">
        <v>559</v>
      </c>
      <c r="V31" s="450" t="s">
        <v>559</v>
      </c>
      <c r="W31" s="450" t="s">
        <v>559</v>
      </c>
      <c r="Y31" s="544"/>
      <c r="Z31" s="544"/>
      <c r="AA31" s="545"/>
    </row>
    <row r="32" spans="1:27" s="10" customFormat="1" x14ac:dyDescent="0.2">
      <c r="A32" s="315" t="s">
        <v>8</v>
      </c>
      <c r="B32" s="326" t="s">
        <v>10</v>
      </c>
      <c r="C32" s="326"/>
      <c r="D32" s="327">
        <f>SUM(D34:D330)</f>
        <v>5442837</v>
      </c>
      <c r="E32" s="339">
        <v>19.87</v>
      </c>
      <c r="F32" s="328">
        <v>7.57</v>
      </c>
      <c r="G32" s="323">
        <f t="shared" ref="G32" si="17">F32-E32</f>
        <v>-12.3</v>
      </c>
      <c r="H32" s="262">
        <v>41.689577240599348</v>
      </c>
      <c r="I32" s="269">
        <v>46.053384462114934</v>
      </c>
      <c r="J32" s="236">
        <v>4.3638072215155859</v>
      </c>
      <c r="K32" s="336"/>
      <c r="L32" s="263">
        <v>4.3638072215155432</v>
      </c>
      <c r="M32" s="520">
        <v>2.6999519406818493</v>
      </c>
      <c r="N32" s="520">
        <v>4.9707852819307732</v>
      </c>
      <c r="O32" s="520">
        <v>6.1337504686088238</v>
      </c>
      <c r="P32" s="521">
        <v>5.6503944605709364</v>
      </c>
      <c r="Q32" s="428">
        <v>47.339971701170285</v>
      </c>
      <c r="R32" s="332"/>
      <c r="S32" s="542">
        <v>-2.4050396467884205E-2</v>
      </c>
      <c r="T32" s="543">
        <v>-1.4353065104192797E-2</v>
      </c>
      <c r="U32" s="543">
        <v>-2.5079476254587105E-2</v>
      </c>
      <c r="V32" s="453">
        <v>-0.03</v>
      </c>
      <c r="W32" s="536">
        <v>-2.6116695715056062E-2</v>
      </c>
      <c r="X32" s="534"/>
      <c r="Y32" s="546"/>
      <c r="Z32" s="539"/>
      <c r="AA32" s="546"/>
    </row>
    <row r="33" spans="1:27" x14ac:dyDescent="0.2">
      <c r="A33" s="315"/>
      <c r="B33" s="315"/>
      <c r="C33" s="315"/>
      <c r="D33" s="316"/>
      <c r="E33" s="339"/>
      <c r="F33" s="328"/>
      <c r="G33" s="323"/>
      <c r="H33" s="260"/>
      <c r="I33" s="265"/>
      <c r="J33" s="236"/>
      <c r="K33" s="330"/>
      <c r="L33" s="296"/>
      <c r="M33" s="291"/>
      <c r="N33" s="292"/>
      <c r="O33" s="293"/>
      <c r="P33" s="257"/>
      <c r="Q33" s="429"/>
      <c r="R33" s="333"/>
      <c r="S33" s="451"/>
      <c r="T33" s="452"/>
      <c r="U33" s="452"/>
      <c r="V33" s="453"/>
      <c r="W33" s="314"/>
      <c r="Y33" s="544"/>
      <c r="Z33" s="540"/>
      <c r="AA33" s="545"/>
    </row>
    <row r="34" spans="1:27" x14ac:dyDescent="0.2">
      <c r="A34" s="315">
        <v>5</v>
      </c>
      <c r="B34" s="326" t="s">
        <v>11</v>
      </c>
      <c r="C34" s="315">
        <v>14</v>
      </c>
      <c r="D34" s="316">
        <v>10171</v>
      </c>
      <c r="E34" s="339">
        <v>22</v>
      </c>
      <c r="F34" s="328">
        <v>9.6999999999999993</v>
      </c>
      <c r="G34" s="323">
        <f>F34-E34</f>
        <v>-12.3</v>
      </c>
      <c r="H34" s="260">
        <v>548.95815759278833</v>
      </c>
      <c r="I34" s="265">
        <v>439.23897493763127</v>
      </c>
      <c r="J34" s="236">
        <v>-109.71918265515706</v>
      </c>
      <c r="K34" s="330"/>
      <c r="L34" s="241">
        <v>4.3638072215155717</v>
      </c>
      <c r="M34" s="291">
        <v>-25</v>
      </c>
      <c r="N34" s="291">
        <v>-50</v>
      </c>
      <c r="O34" s="291">
        <v>-75</v>
      </c>
      <c r="P34" s="257">
        <v>-100</v>
      </c>
      <c r="Q34" s="430">
        <v>448.95815759278833</v>
      </c>
      <c r="R34" s="333"/>
      <c r="S34" s="451">
        <v>-3.560449399412851E-2</v>
      </c>
      <c r="T34" s="452">
        <v>0.20397609350489879</v>
      </c>
      <c r="U34" s="452">
        <v>0.40795218700979757</v>
      </c>
      <c r="V34" s="453">
        <v>0.61192828051469639</v>
      </c>
      <c r="W34" s="314">
        <v>0.81590437401959515</v>
      </c>
      <c r="X34" s="75"/>
      <c r="Y34" s="547"/>
      <c r="Z34" s="547"/>
      <c r="AA34" s="547"/>
    </row>
    <row r="35" spans="1:27" x14ac:dyDescent="0.2">
      <c r="A35" s="315">
        <v>9</v>
      </c>
      <c r="B35" s="326" t="s">
        <v>12</v>
      </c>
      <c r="C35" s="315">
        <v>17</v>
      </c>
      <c r="D35" s="316">
        <v>2687</v>
      </c>
      <c r="E35" s="339">
        <v>21.5</v>
      </c>
      <c r="F35" s="328">
        <v>9.1999999999999993</v>
      </c>
      <c r="G35" s="323">
        <f t="shared" ref="G35:G98" si="18">F35-E35</f>
        <v>-12.3</v>
      </c>
      <c r="H35" s="260">
        <v>312.71136845803045</v>
      </c>
      <c r="I35" s="265">
        <v>441.85127369489538</v>
      </c>
      <c r="J35" s="236">
        <v>129.13990523686493</v>
      </c>
      <c r="K35" s="330"/>
      <c r="L35" s="241">
        <v>4.3638072215155717</v>
      </c>
      <c r="M35" s="291">
        <v>25</v>
      </c>
      <c r="N35" s="291">
        <v>50</v>
      </c>
      <c r="O35" s="291">
        <v>70.458948983172093</v>
      </c>
      <c r="P35" s="257">
        <v>70.458948983172093</v>
      </c>
      <c r="Q35" s="430">
        <v>383.17031744120254</v>
      </c>
      <c r="R35" s="333"/>
      <c r="S35" s="451">
        <v>-3.3501769121853063E-2</v>
      </c>
      <c r="T35" s="452">
        <v>-0.19192970393303566</v>
      </c>
      <c r="U35" s="452">
        <v>-0.38385940786607131</v>
      </c>
      <c r="V35" s="453">
        <v>-0.54092660871092335</v>
      </c>
      <c r="W35" s="314">
        <v>-0.54092660871092335</v>
      </c>
      <c r="X35" s="75"/>
      <c r="Y35" s="547"/>
      <c r="Z35" s="547"/>
      <c r="AA35" s="547"/>
    </row>
    <row r="36" spans="1:27" x14ac:dyDescent="0.2">
      <c r="A36" s="315">
        <v>10</v>
      </c>
      <c r="B36" s="326" t="s">
        <v>13</v>
      </c>
      <c r="C36" s="315">
        <v>14</v>
      </c>
      <c r="D36" s="316">
        <v>12103</v>
      </c>
      <c r="E36" s="339">
        <v>21.25</v>
      </c>
      <c r="F36" s="328">
        <v>8.9499999999999993</v>
      </c>
      <c r="G36" s="323">
        <f t="shared" si="18"/>
        <v>-12.3</v>
      </c>
      <c r="H36" s="260">
        <v>158.89946134570707</v>
      </c>
      <c r="I36" s="265">
        <v>223.68190738397729</v>
      </c>
      <c r="J36" s="236">
        <v>64.782446038270223</v>
      </c>
      <c r="K36" s="330"/>
      <c r="L36" s="241">
        <v>4.3638072215156001</v>
      </c>
      <c r="M36" s="291">
        <v>25</v>
      </c>
      <c r="N36" s="291">
        <v>50</v>
      </c>
      <c r="O36" s="291">
        <v>51.913615983989303</v>
      </c>
      <c r="P36" s="257">
        <v>51.913615983989303</v>
      </c>
      <c r="Q36" s="430">
        <v>210.81307732969637</v>
      </c>
      <c r="R36" s="333"/>
      <c r="S36" s="451">
        <v>-3.4234810311408508E-2</v>
      </c>
      <c r="T36" s="452">
        <v>-0.19612925464841208</v>
      </c>
      <c r="U36" s="452">
        <v>-0.39225850929682415</v>
      </c>
      <c r="V36" s="453">
        <v>-0.40727115236174855</v>
      </c>
      <c r="W36" s="314">
        <v>-0.40727115236174855</v>
      </c>
      <c r="X36" s="75"/>
      <c r="Y36" s="547"/>
      <c r="Z36" s="547"/>
      <c r="AA36" s="547"/>
    </row>
    <row r="37" spans="1:27" x14ac:dyDescent="0.2">
      <c r="A37" s="315">
        <v>16</v>
      </c>
      <c r="B37" s="326" t="s">
        <v>14</v>
      </c>
      <c r="C37" s="315">
        <v>7</v>
      </c>
      <c r="D37" s="316">
        <v>8374</v>
      </c>
      <c r="E37" s="339">
        <v>20.75</v>
      </c>
      <c r="F37" s="328">
        <v>8.4499999999999993</v>
      </c>
      <c r="G37" s="323">
        <f t="shared" si="18"/>
        <v>-12.3</v>
      </c>
      <c r="H37" s="260">
        <v>356.92065121704553</v>
      </c>
      <c r="I37" s="265">
        <v>278.75632994318909</v>
      </c>
      <c r="J37" s="236">
        <v>-78.164321273856444</v>
      </c>
      <c r="K37" s="330"/>
      <c r="L37" s="241">
        <v>4.3638072215155717</v>
      </c>
      <c r="M37" s="291">
        <v>-25</v>
      </c>
      <c r="N37" s="291">
        <v>-50</v>
      </c>
      <c r="O37" s="291">
        <v>-52.461774955896033</v>
      </c>
      <c r="P37" s="257">
        <v>-52.461774955896033</v>
      </c>
      <c r="Q37" s="430">
        <v>304.4588762611495</v>
      </c>
      <c r="R37" s="333"/>
      <c r="S37" s="451">
        <v>-2.742047331284108E-2</v>
      </c>
      <c r="T37" s="452">
        <v>0.15709031082792546</v>
      </c>
      <c r="U37" s="452">
        <v>0.31418062165585092</v>
      </c>
      <c r="V37" s="453">
        <v>0.32964946137625534</v>
      </c>
      <c r="W37" s="314">
        <v>0.32964946137625534</v>
      </c>
      <c r="X37" s="75"/>
      <c r="Y37" s="547"/>
      <c r="Z37" s="547"/>
      <c r="AA37" s="547"/>
    </row>
    <row r="38" spans="1:27" x14ac:dyDescent="0.2">
      <c r="A38" s="315">
        <v>18</v>
      </c>
      <c r="B38" s="326" t="s">
        <v>15</v>
      </c>
      <c r="C38" s="315">
        <v>1</v>
      </c>
      <c r="D38" s="316">
        <v>5064</v>
      </c>
      <c r="E38" s="339">
        <v>20.25</v>
      </c>
      <c r="F38" s="328">
        <v>7.9499999999999993</v>
      </c>
      <c r="G38" s="323">
        <f t="shared" si="18"/>
        <v>-12.3</v>
      </c>
      <c r="H38" s="260">
        <v>-184.76421319398062</v>
      </c>
      <c r="I38" s="265">
        <v>-4.2352843299625063</v>
      </c>
      <c r="J38" s="236">
        <v>180.52892886401813</v>
      </c>
      <c r="K38" s="330"/>
      <c r="L38" s="241">
        <v>4.3638072215156001</v>
      </c>
      <c r="M38" s="291">
        <v>25</v>
      </c>
      <c r="N38" s="291">
        <v>50</v>
      </c>
      <c r="O38" s="291">
        <v>75</v>
      </c>
      <c r="P38" s="257">
        <v>100</v>
      </c>
      <c r="Q38" s="430">
        <v>-84.764213193980623</v>
      </c>
      <c r="R38" s="333"/>
      <c r="S38" s="451">
        <v>-2.5817641709437598E-2</v>
      </c>
      <c r="T38" s="452">
        <v>-0.147907780974745</v>
      </c>
      <c r="U38" s="452">
        <v>-0.29581556194948999</v>
      </c>
      <c r="V38" s="453">
        <v>-0.44372334292423499</v>
      </c>
      <c r="W38" s="314">
        <v>-0.59163112389897998</v>
      </c>
      <c r="X38" s="75"/>
      <c r="Y38" s="547"/>
      <c r="Z38" s="547"/>
      <c r="AA38" s="547"/>
    </row>
    <row r="39" spans="1:27" x14ac:dyDescent="0.2">
      <c r="A39" s="315">
        <v>19</v>
      </c>
      <c r="B39" s="326" t="s">
        <v>16</v>
      </c>
      <c r="C39" s="315">
        <v>2</v>
      </c>
      <c r="D39" s="316">
        <v>3982</v>
      </c>
      <c r="E39" s="339">
        <v>21.75</v>
      </c>
      <c r="F39" s="328">
        <v>9.4499999999999993</v>
      </c>
      <c r="G39" s="323">
        <f t="shared" si="18"/>
        <v>-12.3</v>
      </c>
      <c r="H39" s="260">
        <v>162.47226146131504</v>
      </c>
      <c r="I39" s="265">
        <v>358.57360203181253</v>
      </c>
      <c r="J39" s="236">
        <v>196.10134057049748</v>
      </c>
      <c r="K39" s="330"/>
      <c r="L39" s="241">
        <v>4.3638072215155717</v>
      </c>
      <c r="M39" s="291">
        <v>25</v>
      </c>
      <c r="N39" s="291">
        <v>50</v>
      </c>
      <c r="O39" s="291">
        <v>75</v>
      </c>
      <c r="P39" s="257">
        <v>100</v>
      </c>
      <c r="Q39" s="430">
        <v>262.47226146131504</v>
      </c>
      <c r="R39" s="333"/>
      <c r="S39" s="451">
        <v>-2.6780947527573432E-2</v>
      </c>
      <c r="T39" s="452">
        <v>-0.15342650447257999</v>
      </c>
      <c r="U39" s="452">
        <v>-0.30685300894515999</v>
      </c>
      <c r="V39" s="453">
        <v>-0.46027951341774004</v>
      </c>
      <c r="W39" s="314">
        <v>-0.61370601789031998</v>
      </c>
      <c r="X39" s="75"/>
      <c r="Y39" s="547"/>
      <c r="Z39" s="547"/>
      <c r="AA39" s="547"/>
    </row>
    <row r="40" spans="1:27" x14ac:dyDescent="0.2">
      <c r="A40" s="315">
        <v>20</v>
      </c>
      <c r="B40" s="326" t="s">
        <v>17</v>
      </c>
      <c r="C40" s="315">
        <v>6</v>
      </c>
      <c r="D40" s="316">
        <v>17052</v>
      </c>
      <c r="E40" s="339">
        <v>21.25</v>
      </c>
      <c r="F40" s="328">
        <v>8.9499999999999993</v>
      </c>
      <c r="G40" s="323">
        <f t="shared" si="18"/>
        <v>-12.3</v>
      </c>
      <c r="H40" s="260">
        <v>-35.741819470972942</v>
      </c>
      <c r="I40" s="265">
        <v>102.40814260187717</v>
      </c>
      <c r="J40" s="236">
        <v>138.14996207285012</v>
      </c>
      <c r="K40" s="330"/>
      <c r="L40" s="241">
        <v>4.3638072215155859</v>
      </c>
      <c r="M40" s="291">
        <v>25</v>
      </c>
      <c r="N40" s="291">
        <v>50</v>
      </c>
      <c r="O40" s="291">
        <v>75</v>
      </c>
      <c r="P40" s="257">
        <v>90.757817415643558</v>
      </c>
      <c r="Q40" s="430">
        <v>55.015997944670616</v>
      </c>
      <c r="R40" s="333"/>
      <c r="S40" s="451">
        <v>-2.7046489537511088E-2</v>
      </c>
      <c r="T40" s="452">
        <v>-0.15494777933910209</v>
      </c>
      <c r="U40" s="452">
        <v>-0.30989555867820417</v>
      </c>
      <c r="V40" s="453">
        <v>-0.46484333801730626</v>
      </c>
      <c r="W40" s="314">
        <v>-0.56250889064870613</v>
      </c>
      <c r="X40" s="75"/>
      <c r="Y40" s="547"/>
      <c r="Z40" s="547"/>
      <c r="AA40" s="547"/>
    </row>
    <row r="41" spans="1:27" x14ac:dyDescent="0.2">
      <c r="A41" s="315">
        <v>46</v>
      </c>
      <c r="B41" s="326" t="s">
        <v>18</v>
      </c>
      <c r="C41" s="315">
        <v>10</v>
      </c>
      <c r="D41" s="316">
        <v>1503</v>
      </c>
      <c r="E41" s="339">
        <v>21</v>
      </c>
      <c r="F41" s="328">
        <v>8.6999999999999993</v>
      </c>
      <c r="G41" s="323">
        <f t="shared" si="18"/>
        <v>-12.3</v>
      </c>
      <c r="H41" s="260">
        <v>425.57558404662922</v>
      </c>
      <c r="I41" s="265">
        <v>243.74046857473618</v>
      </c>
      <c r="J41" s="236">
        <v>-181.83511547189303</v>
      </c>
      <c r="K41" s="330"/>
      <c r="L41" s="241">
        <v>4.3638072215155717</v>
      </c>
      <c r="M41" s="291">
        <v>-25</v>
      </c>
      <c r="N41" s="291">
        <v>-50</v>
      </c>
      <c r="O41" s="291">
        <v>-75</v>
      </c>
      <c r="P41" s="257">
        <v>-100</v>
      </c>
      <c r="Q41" s="430">
        <v>325.57558404662922</v>
      </c>
      <c r="R41" s="333"/>
      <c r="S41" s="451">
        <v>-3.3133380875414592E-2</v>
      </c>
      <c r="T41" s="452">
        <v>0.1898192289066519</v>
      </c>
      <c r="U41" s="452">
        <v>0.3796384578133038</v>
      </c>
      <c r="V41" s="453">
        <v>0.56945768671995567</v>
      </c>
      <c r="W41" s="314">
        <v>0.7592769156266076</v>
      </c>
      <c r="X41" s="75"/>
      <c r="Y41" s="547"/>
      <c r="Z41" s="547"/>
      <c r="AA41" s="547"/>
    </row>
    <row r="42" spans="1:27" x14ac:dyDescent="0.2">
      <c r="A42" s="315">
        <v>47</v>
      </c>
      <c r="B42" s="326" t="s">
        <v>19</v>
      </c>
      <c r="C42" s="315">
        <v>19</v>
      </c>
      <c r="D42" s="316">
        <v>1890</v>
      </c>
      <c r="E42" s="339">
        <v>21.25</v>
      </c>
      <c r="F42" s="328">
        <v>8.9499999999999993</v>
      </c>
      <c r="G42" s="323">
        <f t="shared" si="18"/>
        <v>-12.3</v>
      </c>
      <c r="H42" s="260">
        <v>115.09251696289158</v>
      </c>
      <c r="I42" s="265">
        <v>3.9637540143584369</v>
      </c>
      <c r="J42" s="236">
        <v>-111.12876294853314</v>
      </c>
      <c r="K42" s="330"/>
      <c r="L42" s="241">
        <v>4.3638072215155859</v>
      </c>
      <c r="M42" s="291">
        <v>-25</v>
      </c>
      <c r="N42" s="291">
        <v>-50</v>
      </c>
      <c r="O42" s="291">
        <v>-51.841431707390072</v>
      </c>
      <c r="P42" s="257">
        <v>-51.841431707390072</v>
      </c>
      <c r="Q42" s="430">
        <v>63.251085255501508</v>
      </c>
      <c r="R42" s="333"/>
      <c r="S42" s="451">
        <v>-3.2895320631215849E-2</v>
      </c>
      <c r="T42" s="452">
        <v>0.18845539549173207</v>
      </c>
      <c r="U42" s="452">
        <v>0.37691079098346414</v>
      </c>
      <c r="V42" s="453">
        <v>0.39079190061095259</v>
      </c>
      <c r="W42" s="314">
        <v>0.39079190061095259</v>
      </c>
      <c r="X42" s="75"/>
      <c r="Y42" s="547"/>
      <c r="Z42" s="547"/>
      <c r="AA42" s="547"/>
    </row>
    <row r="43" spans="1:27" x14ac:dyDescent="0.2">
      <c r="A43" s="315">
        <v>49</v>
      </c>
      <c r="B43" s="326" t="s">
        <v>20</v>
      </c>
      <c r="C43" s="315">
        <v>1</v>
      </c>
      <c r="D43" s="316">
        <v>265543</v>
      </c>
      <c r="E43" s="339">
        <v>18</v>
      </c>
      <c r="F43" s="328">
        <v>5.6999999999999993</v>
      </c>
      <c r="G43" s="323">
        <f t="shared" si="18"/>
        <v>-12.3</v>
      </c>
      <c r="H43" s="260">
        <v>-52.752275450495638</v>
      </c>
      <c r="I43" s="265">
        <v>-68.63932231453353</v>
      </c>
      <c r="J43" s="236">
        <v>-15.887046864037892</v>
      </c>
      <c r="K43" s="330"/>
      <c r="L43" s="241">
        <v>4.3638072215155859</v>
      </c>
      <c r="M43" s="291">
        <v>5.4531952692886065</v>
      </c>
      <c r="N43" s="291">
        <v>5.4531952692886065</v>
      </c>
      <c r="O43" s="291">
        <v>5.4531952692886065</v>
      </c>
      <c r="P43" s="257">
        <v>5.4531952692886065</v>
      </c>
      <c r="Q43" s="430">
        <v>-47.299080181207032</v>
      </c>
      <c r="R43" s="333"/>
      <c r="S43" s="451">
        <v>-1.7369860199450009E-2</v>
      </c>
      <c r="T43" s="452">
        <v>-2.1706100810509176E-2</v>
      </c>
      <c r="U43" s="452">
        <v>-2.1706100810509176E-2</v>
      </c>
      <c r="V43" s="453">
        <v>-2.1706100810509176E-2</v>
      </c>
      <c r="W43" s="314">
        <v>-2.1706100810509176E-2</v>
      </c>
      <c r="X43" s="75"/>
      <c r="Y43" s="547"/>
      <c r="Z43" s="547"/>
      <c r="AA43" s="547"/>
    </row>
    <row r="44" spans="1:27" ht="14.25" customHeight="1" x14ac:dyDescent="0.2">
      <c r="A44" s="315">
        <v>50</v>
      </c>
      <c r="B44" s="326" t="s">
        <v>21</v>
      </c>
      <c r="C44" s="315">
        <v>4</v>
      </c>
      <c r="D44" s="316">
        <v>12314</v>
      </c>
      <c r="E44" s="339">
        <v>20.5</v>
      </c>
      <c r="F44" s="328">
        <v>8.1999999999999993</v>
      </c>
      <c r="G44" s="323">
        <f t="shared" si="18"/>
        <v>-12.3</v>
      </c>
      <c r="H44" s="260">
        <v>5.7669241854423081</v>
      </c>
      <c r="I44" s="265">
        <v>29.652860298048505</v>
      </c>
      <c r="J44" s="236">
        <v>23.885936112606196</v>
      </c>
      <c r="K44" s="330"/>
      <c r="L44" s="241">
        <v>4.3638072215155859</v>
      </c>
      <c r="M44" s="291">
        <v>-0.79639470674614188</v>
      </c>
      <c r="N44" s="291">
        <v>-0.79639470674614188</v>
      </c>
      <c r="O44" s="291">
        <v>-0.79639470674614188</v>
      </c>
      <c r="P44" s="257">
        <v>-0.79639470674614188</v>
      </c>
      <c r="Q44" s="430">
        <v>4.9705294786961662</v>
      </c>
      <c r="R44" s="333"/>
      <c r="S44" s="451">
        <v>-2.5725488960864705E-2</v>
      </c>
      <c r="T44" s="452">
        <v>4.6949010799275026E-3</v>
      </c>
      <c r="U44" s="452">
        <v>4.6949010799275026E-3</v>
      </c>
      <c r="V44" s="453">
        <v>4.6949010799275026E-3</v>
      </c>
      <c r="W44" s="314">
        <v>4.6949010799275026E-3</v>
      </c>
      <c r="X44" s="75"/>
      <c r="Y44" s="547"/>
      <c r="Z44" s="547"/>
      <c r="AA44" s="547"/>
    </row>
    <row r="45" spans="1:27" x14ac:dyDescent="0.2">
      <c r="A45" s="315">
        <v>51</v>
      </c>
      <c r="B45" s="326" t="s">
        <v>22</v>
      </c>
      <c r="C45" s="315">
        <v>4</v>
      </c>
      <c r="D45" s="316">
        <v>5954</v>
      </c>
      <c r="E45" s="339">
        <v>18</v>
      </c>
      <c r="F45" s="328">
        <v>5.6999999999999993</v>
      </c>
      <c r="G45" s="323">
        <f t="shared" si="18"/>
        <v>-12.3</v>
      </c>
      <c r="H45" s="260">
        <v>498.36629245885655</v>
      </c>
      <c r="I45" s="265">
        <v>913.32894742203734</v>
      </c>
      <c r="J45" s="236">
        <v>414.9626549631808</v>
      </c>
      <c r="K45" s="330"/>
      <c r="L45" s="241">
        <v>4.3638072215155717</v>
      </c>
      <c r="M45" s="291">
        <v>25.000000000000057</v>
      </c>
      <c r="N45" s="291">
        <v>50.000000000000057</v>
      </c>
      <c r="O45" s="291">
        <v>75.000000000000057</v>
      </c>
      <c r="P45" s="257">
        <v>100.00000000000006</v>
      </c>
      <c r="Q45" s="430">
        <v>598.36629245885661</v>
      </c>
      <c r="R45" s="333"/>
      <c r="S45" s="451">
        <v>-2.4682439204696684E-2</v>
      </c>
      <c r="T45" s="452">
        <v>-0.14140427126913965</v>
      </c>
      <c r="U45" s="452">
        <v>-0.28280854253827897</v>
      </c>
      <c r="V45" s="453">
        <v>-0.42421281380741832</v>
      </c>
      <c r="W45" s="314">
        <v>-0.56561708507655761</v>
      </c>
      <c r="X45" s="75"/>
      <c r="Y45" s="547"/>
      <c r="Z45" s="547"/>
      <c r="AA45" s="547"/>
    </row>
    <row r="46" spans="1:27" x14ac:dyDescent="0.2">
      <c r="A46" s="315">
        <v>52</v>
      </c>
      <c r="B46" s="326" t="s">
        <v>23</v>
      </c>
      <c r="C46" s="315">
        <v>14</v>
      </c>
      <c r="D46" s="316">
        <v>2651</v>
      </c>
      <c r="E46" s="339">
        <v>21.5</v>
      </c>
      <c r="F46" s="328">
        <v>9.1999999999999993</v>
      </c>
      <c r="G46" s="323">
        <f t="shared" si="18"/>
        <v>-12.3</v>
      </c>
      <c r="H46" s="260">
        <v>427.84735516836093</v>
      </c>
      <c r="I46" s="265">
        <v>462.22546310549245</v>
      </c>
      <c r="J46" s="236">
        <v>34.378107937131517</v>
      </c>
      <c r="K46" s="330"/>
      <c r="L46" s="241">
        <v>4.3638072215155717</v>
      </c>
      <c r="M46" s="291">
        <v>18.188395478342159</v>
      </c>
      <c r="N46" s="291">
        <v>18.188395478342159</v>
      </c>
      <c r="O46" s="291">
        <v>18.188395478342159</v>
      </c>
      <c r="P46" s="257">
        <v>18.188395478342159</v>
      </c>
      <c r="Q46" s="430">
        <v>446.03575064670309</v>
      </c>
      <c r="R46" s="333"/>
      <c r="S46" s="451">
        <v>-3.1927209249517724E-2</v>
      </c>
      <c r="T46" s="452">
        <v>-0.1330729518680091</v>
      </c>
      <c r="U46" s="452">
        <v>-0.1330729518680091</v>
      </c>
      <c r="V46" s="453">
        <v>-0.1330729518680091</v>
      </c>
      <c r="W46" s="314">
        <v>-0.1330729518680091</v>
      </c>
      <c r="X46" s="75"/>
      <c r="Y46" s="547"/>
      <c r="Z46" s="547"/>
      <c r="AA46" s="547"/>
    </row>
    <row r="47" spans="1:27" x14ac:dyDescent="0.2">
      <c r="A47" s="315">
        <v>61</v>
      </c>
      <c r="B47" s="326" t="s">
        <v>24</v>
      </c>
      <c r="C47" s="315">
        <v>5</v>
      </c>
      <c r="D47" s="316">
        <v>17521</v>
      </c>
      <c r="E47" s="339">
        <v>20</v>
      </c>
      <c r="F47" s="328">
        <v>7.6999999999999993</v>
      </c>
      <c r="G47" s="323">
        <f t="shared" si="18"/>
        <v>-12.3</v>
      </c>
      <c r="H47" s="260">
        <v>201.80357655900826</v>
      </c>
      <c r="I47" s="265">
        <v>-4.086157651138774</v>
      </c>
      <c r="J47" s="236">
        <v>-205.88973421014703</v>
      </c>
      <c r="K47" s="330"/>
      <c r="L47" s="241">
        <v>4.3638072215155717</v>
      </c>
      <c r="M47" s="291">
        <v>-25</v>
      </c>
      <c r="N47" s="291">
        <v>-50</v>
      </c>
      <c r="O47" s="291">
        <v>-74.999999999999986</v>
      </c>
      <c r="P47" s="257">
        <v>-99.999999999999986</v>
      </c>
      <c r="Q47" s="430">
        <v>101.80357655900828</v>
      </c>
      <c r="R47" s="333"/>
      <c r="S47" s="451">
        <v>-2.7234004939858305E-2</v>
      </c>
      <c r="T47" s="452">
        <v>0.15602204426894803</v>
      </c>
      <c r="U47" s="452">
        <v>0.31204408853789606</v>
      </c>
      <c r="V47" s="453">
        <v>0.468066132806844</v>
      </c>
      <c r="W47" s="314">
        <v>0.62408817707579201</v>
      </c>
      <c r="X47" s="75"/>
      <c r="Y47" s="547"/>
      <c r="Z47" s="547"/>
      <c r="AA47" s="547"/>
    </row>
    <row r="48" spans="1:27" x14ac:dyDescent="0.2">
      <c r="A48" s="315">
        <v>69</v>
      </c>
      <c r="B48" s="326" t="s">
        <v>25</v>
      </c>
      <c r="C48" s="315">
        <v>17</v>
      </c>
      <c r="D48" s="316">
        <v>7479</v>
      </c>
      <c r="E48" s="339">
        <v>22</v>
      </c>
      <c r="F48" s="328">
        <v>9.6999999999999993</v>
      </c>
      <c r="G48" s="323">
        <f t="shared" si="18"/>
        <v>-12.3</v>
      </c>
      <c r="H48" s="260">
        <v>430.0103339677384</v>
      </c>
      <c r="I48" s="265">
        <v>611.44082652497548</v>
      </c>
      <c r="J48" s="236">
        <v>181.43049255723707</v>
      </c>
      <c r="K48" s="330"/>
      <c r="L48" s="241">
        <v>4.3638072215155717</v>
      </c>
      <c r="M48" s="291">
        <v>25</v>
      </c>
      <c r="N48" s="291">
        <v>50</v>
      </c>
      <c r="O48" s="291">
        <v>75</v>
      </c>
      <c r="P48" s="257">
        <v>100.00000000000006</v>
      </c>
      <c r="Q48" s="430">
        <v>530.01033396773846</v>
      </c>
      <c r="R48" s="333"/>
      <c r="S48" s="451">
        <v>-3.2834224202370227E-2</v>
      </c>
      <c r="T48" s="452">
        <v>-0.18810537757306534</v>
      </c>
      <c r="U48" s="452">
        <v>-0.37621075514613067</v>
      </c>
      <c r="V48" s="453">
        <v>-0.56431613271919601</v>
      </c>
      <c r="W48" s="314">
        <v>-0.75242151029226179</v>
      </c>
      <c r="X48" s="75"/>
      <c r="Y48" s="547"/>
      <c r="Z48" s="547"/>
      <c r="AA48" s="547"/>
    </row>
    <row r="49" spans="1:27" x14ac:dyDescent="0.2">
      <c r="A49" s="315">
        <v>71</v>
      </c>
      <c r="B49" s="326" t="s">
        <v>26</v>
      </c>
      <c r="C49" s="315">
        <v>17</v>
      </c>
      <c r="D49" s="316">
        <v>7175</v>
      </c>
      <c r="E49" s="339">
        <v>22</v>
      </c>
      <c r="F49" s="328">
        <v>9.6999999999999993</v>
      </c>
      <c r="G49" s="323">
        <f t="shared" si="18"/>
        <v>-12.3</v>
      </c>
      <c r="H49" s="260">
        <v>216.48352364536828</v>
      </c>
      <c r="I49" s="265">
        <v>337.9488452196116</v>
      </c>
      <c r="J49" s="236">
        <v>121.46532157424332</v>
      </c>
      <c r="K49" s="330"/>
      <c r="L49" s="241">
        <v>4.3638072215155717</v>
      </c>
      <c r="M49" s="291">
        <v>25</v>
      </c>
      <c r="N49" s="291">
        <v>50</v>
      </c>
      <c r="O49" s="291">
        <v>75</v>
      </c>
      <c r="P49" s="257">
        <v>87.711379047909475</v>
      </c>
      <c r="Q49" s="430">
        <v>304.19490269327775</v>
      </c>
      <c r="R49" s="333"/>
      <c r="S49" s="451">
        <v>-3.3206148247297236E-2</v>
      </c>
      <c r="T49" s="452">
        <v>-0.19023610898515228</v>
      </c>
      <c r="U49" s="452">
        <v>-0.38047221797030456</v>
      </c>
      <c r="V49" s="453">
        <v>-0.57070832695545681</v>
      </c>
      <c r="W49" s="314">
        <v>-0.66743485855184437</v>
      </c>
      <c r="X49" s="75"/>
      <c r="Y49" s="547"/>
      <c r="Z49" s="547"/>
      <c r="AA49" s="547"/>
    </row>
    <row r="50" spans="1:27" x14ac:dyDescent="0.2">
      <c r="A50" s="315">
        <v>72</v>
      </c>
      <c r="B50" s="326" t="s">
        <v>27</v>
      </c>
      <c r="C50" s="315">
        <v>17</v>
      </c>
      <c r="D50" s="316">
        <v>997</v>
      </c>
      <c r="E50" s="339">
        <v>20</v>
      </c>
      <c r="F50" s="328">
        <v>7.6999999999999993</v>
      </c>
      <c r="G50" s="323">
        <f t="shared" si="18"/>
        <v>-12.3</v>
      </c>
      <c r="H50" s="260">
        <v>291.74787918650151</v>
      </c>
      <c r="I50" s="265">
        <v>351.03590983354115</v>
      </c>
      <c r="J50" s="236">
        <v>59.288030647039648</v>
      </c>
      <c r="K50" s="330"/>
      <c r="L50" s="241">
        <v>4.3638072215155717</v>
      </c>
      <c r="M50" s="291">
        <v>25</v>
      </c>
      <c r="N50" s="291">
        <v>50</v>
      </c>
      <c r="O50" s="291">
        <v>68.588245110245566</v>
      </c>
      <c r="P50" s="257">
        <v>68.588245110245566</v>
      </c>
      <c r="Q50" s="430">
        <v>360.33612429674707</v>
      </c>
      <c r="R50" s="333"/>
      <c r="S50" s="451">
        <v>-2.6356938030555398E-2</v>
      </c>
      <c r="T50" s="452">
        <v>-0.15099737850817288</v>
      </c>
      <c r="U50" s="452">
        <v>-0.30199475701634576</v>
      </c>
      <c r="V50" s="453">
        <v>-0.41426580832492349</v>
      </c>
      <c r="W50" s="314">
        <v>-0.41426580832492349</v>
      </c>
      <c r="X50" s="75"/>
      <c r="Y50" s="547"/>
      <c r="Z50" s="547"/>
      <c r="AA50" s="547"/>
    </row>
    <row r="51" spans="1:27" x14ac:dyDescent="0.2">
      <c r="A51" s="315">
        <v>74</v>
      </c>
      <c r="B51" s="326" t="s">
        <v>28</v>
      </c>
      <c r="C51" s="315">
        <v>16</v>
      </c>
      <c r="D51" s="316">
        <v>1222</v>
      </c>
      <c r="E51" s="339">
        <v>21.5</v>
      </c>
      <c r="F51" s="328">
        <v>9.1999999999999993</v>
      </c>
      <c r="G51" s="323">
        <f t="shared" si="18"/>
        <v>-12.3</v>
      </c>
      <c r="H51" s="260">
        <v>74.705965669074388</v>
      </c>
      <c r="I51" s="265">
        <v>66.466722294933632</v>
      </c>
      <c r="J51" s="236">
        <v>-8.2392433741407558</v>
      </c>
      <c r="K51" s="330"/>
      <c r="L51" s="241">
        <v>4.3638072215155859</v>
      </c>
      <c r="M51" s="291">
        <v>-19.498102660544859</v>
      </c>
      <c r="N51" s="291">
        <v>-19.498102660544859</v>
      </c>
      <c r="O51" s="291">
        <v>-19.498102660544859</v>
      </c>
      <c r="P51" s="257">
        <v>-19.498102660544859</v>
      </c>
      <c r="Q51" s="430">
        <v>55.207863008529529</v>
      </c>
      <c r="R51" s="333"/>
      <c r="S51" s="451">
        <v>-3.3126823596213835E-2</v>
      </c>
      <c r="T51" s="452">
        <v>0.14801529364361041</v>
      </c>
      <c r="U51" s="452">
        <v>0.14801529364361041</v>
      </c>
      <c r="V51" s="453">
        <v>0.14801529364361041</v>
      </c>
      <c r="W51" s="314">
        <v>0.14801529364361041</v>
      </c>
      <c r="X51" s="75"/>
      <c r="Y51" s="547"/>
      <c r="Z51" s="547"/>
      <c r="AA51" s="547"/>
    </row>
    <row r="52" spans="1:27" x14ac:dyDescent="0.2">
      <c r="A52" s="315">
        <v>75</v>
      </c>
      <c r="B52" s="326" t="s">
        <v>29</v>
      </c>
      <c r="C52" s="315">
        <v>8</v>
      </c>
      <c r="D52" s="316">
        <v>21061</v>
      </c>
      <c r="E52" s="339">
        <v>21</v>
      </c>
      <c r="F52" s="328">
        <v>8.6999999999999993</v>
      </c>
      <c r="G52" s="323">
        <f t="shared" si="18"/>
        <v>-12.3</v>
      </c>
      <c r="H52" s="260">
        <v>320.00157897565498</v>
      </c>
      <c r="I52" s="265">
        <v>325.07683073239741</v>
      </c>
      <c r="J52" s="236">
        <v>5.075251756742432</v>
      </c>
      <c r="K52" s="330"/>
      <c r="L52" s="241">
        <v>4.3638072215155717</v>
      </c>
      <c r="M52" s="291">
        <v>-12.457467041994789</v>
      </c>
      <c r="N52" s="291">
        <v>-12.457467041994789</v>
      </c>
      <c r="O52" s="291">
        <v>-12.457467041994789</v>
      </c>
      <c r="P52" s="257">
        <v>-12.457467041994789</v>
      </c>
      <c r="Q52" s="430">
        <v>307.54411193366019</v>
      </c>
      <c r="R52" s="333"/>
      <c r="S52" s="451">
        <v>-2.488733011231475E-2</v>
      </c>
      <c r="T52" s="452">
        <v>7.1046469034837315E-2</v>
      </c>
      <c r="U52" s="452">
        <v>7.1046469034837315E-2</v>
      </c>
      <c r="V52" s="453">
        <v>7.1046469034837315E-2</v>
      </c>
      <c r="W52" s="314">
        <v>7.1046469034837315E-2</v>
      </c>
      <c r="X52" s="75"/>
      <c r="Y52" s="547"/>
      <c r="Z52" s="547"/>
      <c r="AA52" s="547"/>
    </row>
    <row r="53" spans="1:27" x14ac:dyDescent="0.2">
      <c r="A53" s="315">
        <v>77</v>
      </c>
      <c r="B53" s="326" t="s">
        <v>30</v>
      </c>
      <c r="C53" s="315">
        <v>13</v>
      </c>
      <c r="D53" s="316">
        <v>5307</v>
      </c>
      <c r="E53" s="339">
        <v>22</v>
      </c>
      <c r="F53" s="328">
        <v>9.6999999999999993</v>
      </c>
      <c r="G53" s="323">
        <f t="shared" si="18"/>
        <v>-12.3</v>
      </c>
      <c r="H53" s="260">
        <v>433.90465208512603</v>
      </c>
      <c r="I53" s="265">
        <v>362.38134628725146</v>
      </c>
      <c r="J53" s="236">
        <v>-71.523305797874571</v>
      </c>
      <c r="K53" s="330"/>
      <c r="L53" s="241">
        <v>4.3638072215155717</v>
      </c>
      <c r="M53" s="291">
        <v>-25</v>
      </c>
      <c r="N53" s="291">
        <v>-50</v>
      </c>
      <c r="O53" s="291">
        <v>-75</v>
      </c>
      <c r="P53" s="257">
        <v>-100</v>
      </c>
      <c r="Q53" s="430">
        <v>333.90465208512603</v>
      </c>
      <c r="R53" s="333"/>
      <c r="S53" s="451">
        <v>-3.4340869732940052E-2</v>
      </c>
      <c r="T53" s="452">
        <v>0.19673686296007653</v>
      </c>
      <c r="U53" s="452">
        <v>0.39347372592015306</v>
      </c>
      <c r="V53" s="453">
        <v>0.59021058888022959</v>
      </c>
      <c r="W53" s="314">
        <v>0.78694745184030612</v>
      </c>
      <c r="X53" s="75"/>
      <c r="Y53" s="547"/>
      <c r="Z53" s="547"/>
      <c r="AA53" s="547"/>
    </row>
    <row r="54" spans="1:27" x14ac:dyDescent="0.2">
      <c r="A54" s="315">
        <v>78</v>
      </c>
      <c r="B54" s="326" t="s">
        <v>31</v>
      </c>
      <c r="C54" s="315">
        <v>1</v>
      </c>
      <c r="D54" s="316">
        <v>9021</v>
      </c>
      <c r="E54" s="339">
        <v>21.75</v>
      </c>
      <c r="F54" s="328">
        <v>9.4499999999999993</v>
      </c>
      <c r="G54" s="323">
        <f t="shared" si="18"/>
        <v>-12.3</v>
      </c>
      <c r="H54" s="260">
        <v>-96.132808945199201</v>
      </c>
      <c r="I54" s="265">
        <v>6.9430113920735268</v>
      </c>
      <c r="J54" s="236">
        <v>103.07582033727273</v>
      </c>
      <c r="K54" s="330"/>
      <c r="L54" s="241">
        <v>4.3638072215155859</v>
      </c>
      <c r="M54" s="291">
        <v>25</v>
      </c>
      <c r="N54" s="291">
        <v>50</v>
      </c>
      <c r="O54" s="291">
        <v>75</v>
      </c>
      <c r="P54" s="257">
        <v>100</v>
      </c>
      <c r="Q54" s="430">
        <v>3.8671910548007986</v>
      </c>
      <c r="R54" s="333"/>
      <c r="S54" s="451">
        <v>-2.2985446731819792E-2</v>
      </c>
      <c r="T54" s="452">
        <v>-0.13168229922308963</v>
      </c>
      <c r="U54" s="452">
        <v>-0.26336459844617927</v>
      </c>
      <c r="V54" s="453">
        <v>-0.39504689766926893</v>
      </c>
      <c r="W54" s="314">
        <v>-0.52672919689235853</v>
      </c>
      <c r="X54" s="75"/>
      <c r="Y54" s="547"/>
      <c r="Z54" s="547"/>
      <c r="AA54" s="547"/>
    </row>
    <row r="55" spans="1:27" x14ac:dyDescent="0.2">
      <c r="A55" s="315">
        <v>79</v>
      </c>
      <c r="B55" s="326" t="s">
        <v>32</v>
      </c>
      <c r="C55" s="315">
        <v>4</v>
      </c>
      <c r="D55" s="316">
        <v>7366</v>
      </c>
      <c r="E55" s="339">
        <v>19.75</v>
      </c>
      <c r="F55" s="328">
        <v>7.4499999999999993</v>
      </c>
      <c r="G55" s="323">
        <f t="shared" si="18"/>
        <v>-12.3</v>
      </c>
      <c r="H55" s="260">
        <v>-282.13661861247465</v>
      </c>
      <c r="I55" s="265">
        <v>-218.1297134272026</v>
      </c>
      <c r="J55" s="236">
        <v>64.006905185272046</v>
      </c>
      <c r="K55" s="330"/>
      <c r="L55" s="241">
        <v>4.3638072215155717</v>
      </c>
      <c r="M55" s="291">
        <v>25</v>
      </c>
      <c r="N55" s="291">
        <v>50</v>
      </c>
      <c r="O55" s="291">
        <v>71.837000093724185</v>
      </c>
      <c r="P55" s="257">
        <v>71.837000093724185</v>
      </c>
      <c r="Q55" s="430">
        <v>-210.29961851875046</v>
      </c>
      <c r="R55" s="333"/>
      <c r="S55" s="451">
        <v>-2.4856991847793431E-2</v>
      </c>
      <c r="T55" s="452">
        <v>-0.14240427329853766</v>
      </c>
      <c r="U55" s="452">
        <v>-0.28480854659707533</v>
      </c>
      <c r="V55" s="453">
        <v>-0.40919583177175101</v>
      </c>
      <c r="W55" s="314">
        <v>-0.40919583177175101</v>
      </c>
      <c r="X55" s="75"/>
      <c r="Y55" s="547"/>
      <c r="Z55" s="547"/>
      <c r="AA55" s="547"/>
    </row>
    <row r="56" spans="1:27" x14ac:dyDescent="0.2">
      <c r="A56" s="315">
        <v>81</v>
      </c>
      <c r="B56" s="326" t="s">
        <v>33</v>
      </c>
      <c r="C56" s="315">
        <v>7</v>
      </c>
      <c r="D56" s="316">
        <v>3071</v>
      </c>
      <c r="E56" s="339">
        <v>21.5</v>
      </c>
      <c r="F56" s="328">
        <v>9.1999999999999993</v>
      </c>
      <c r="G56" s="323">
        <f t="shared" si="18"/>
        <v>-12.3</v>
      </c>
      <c r="H56" s="260">
        <v>337.67092658126165</v>
      </c>
      <c r="I56" s="265">
        <v>246.37937067984504</v>
      </c>
      <c r="J56" s="236">
        <v>-91.291555901416615</v>
      </c>
      <c r="K56" s="330"/>
      <c r="L56" s="241">
        <v>4.3638072215155717</v>
      </c>
      <c r="M56" s="291">
        <v>-22.12490663338815</v>
      </c>
      <c r="N56" s="291">
        <v>-22.12490663338815</v>
      </c>
      <c r="O56" s="291">
        <v>-22.12490663338815</v>
      </c>
      <c r="P56" s="257">
        <v>-22.12490663338815</v>
      </c>
      <c r="Q56" s="430">
        <v>315.5460199478735</v>
      </c>
      <c r="R56" s="333"/>
      <c r="S56" s="451">
        <v>-3.4350571613031532E-2</v>
      </c>
      <c r="T56" s="452">
        <v>0.17416057840380109</v>
      </c>
      <c r="U56" s="452">
        <v>0.17416057840380109</v>
      </c>
      <c r="V56" s="453">
        <v>0.17416057840380109</v>
      </c>
      <c r="W56" s="314">
        <v>0.17416057840380109</v>
      </c>
      <c r="X56" s="75"/>
      <c r="Y56" s="547"/>
      <c r="Z56" s="547"/>
      <c r="AA56" s="547"/>
    </row>
    <row r="57" spans="1:27" x14ac:dyDescent="0.2">
      <c r="A57" s="315">
        <v>82</v>
      </c>
      <c r="B57" s="326" t="s">
        <v>34</v>
      </c>
      <c r="C57" s="315">
        <v>5</v>
      </c>
      <c r="D57" s="316">
        <v>9738</v>
      </c>
      <c r="E57" s="339">
        <v>20</v>
      </c>
      <c r="F57" s="328">
        <v>7.6999999999999993</v>
      </c>
      <c r="G57" s="323">
        <f t="shared" si="18"/>
        <v>-12.3</v>
      </c>
      <c r="H57" s="260">
        <v>68.015520777227863</v>
      </c>
      <c r="I57" s="265">
        <v>83.767669603065215</v>
      </c>
      <c r="J57" s="236">
        <v>15.752148825837352</v>
      </c>
      <c r="K57" s="330"/>
      <c r="L57" s="241">
        <v>4.3638072215155859</v>
      </c>
      <c r="M57" s="291">
        <v>-2.1654246018281924</v>
      </c>
      <c r="N57" s="291">
        <v>-2.1654246018281924</v>
      </c>
      <c r="O57" s="291">
        <v>-2.1654246018281924</v>
      </c>
      <c r="P57" s="257">
        <v>-2.1654246018281924</v>
      </c>
      <c r="Q57" s="430">
        <v>65.850096175399671</v>
      </c>
      <c r="R57" s="333"/>
      <c r="S57" s="451">
        <v>-2.4193337191535845E-2</v>
      </c>
      <c r="T57" s="452">
        <v>1.2005307497676681E-2</v>
      </c>
      <c r="U57" s="452">
        <v>1.2005307497676681E-2</v>
      </c>
      <c r="V57" s="453">
        <v>1.2005307497676681E-2</v>
      </c>
      <c r="W57" s="314">
        <v>1.2005307497676681E-2</v>
      </c>
      <c r="X57" s="75"/>
      <c r="Y57" s="547"/>
      <c r="Z57" s="547"/>
      <c r="AA57" s="547"/>
    </row>
    <row r="58" spans="1:27" x14ac:dyDescent="0.2">
      <c r="A58" s="315">
        <v>86</v>
      </c>
      <c r="B58" s="326" t="s">
        <v>35</v>
      </c>
      <c r="C58" s="315">
        <v>5</v>
      </c>
      <c r="D58" s="316">
        <v>8815</v>
      </c>
      <c r="E58" s="339">
        <v>21.5</v>
      </c>
      <c r="F58" s="328">
        <v>9.1999999999999993</v>
      </c>
      <c r="G58" s="323">
        <f t="shared" si="18"/>
        <v>-12.3</v>
      </c>
      <c r="H58" s="260">
        <v>226.01850756943463</v>
      </c>
      <c r="I58" s="265">
        <v>341.30429459419048</v>
      </c>
      <c r="J58" s="236">
        <v>115.28578702475585</v>
      </c>
      <c r="K58" s="330"/>
      <c r="L58" s="241">
        <v>4.3638072215155717</v>
      </c>
      <c r="M58" s="291">
        <v>25</v>
      </c>
      <c r="N58" s="291">
        <v>50</v>
      </c>
      <c r="O58" s="291">
        <v>75</v>
      </c>
      <c r="P58" s="257">
        <v>76.693889703828461</v>
      </c>
      <c r="Q58" s="430">
        <v>302.71239727326309</v>
      </c>
      <c r="R58" s="333"/>
      <c r="S58" s="451">
        <v>-2.5849195612852999E-2</v>
      </c>
      <c r="T58" s="452">
        <v>-0.14808855146834057</v>
      </c>
      <c r="U58" s="452">
        <v>-0.29617710293668115</v>
      </c>
      <c r="V58" s="453">
        <v>-0.44426565440502175</v>
      </c>
      <c r="W58" s="314">
        <v>-0.45429948130850545</v>
      </c>
      <c r="X58" s="75"/>
      <c r="Y58" s="547"/>
      <c r="Z58" s="547"/>
      <c r="AA58" s="547"/>
    </row>
    <row r="59" spans="1:27" x14ac:dyDescent="0.2">
      <c r="A59" s="315">
        <v>90</v>
      </c>
      <c r="B59" s="326" t="s">
        <v>36</v>
      </c>
      <c r="C59" s="315">
        <v>10</v>
      </c>
      <c r="D59" s="316">
        <v>3638</v>
      </c>
      <c r="E59" s="339">
        <v>20.75</v>
      </c>
      <c r="F59" s="328">
        <v>8.4499999999999993</v>
      </c>
      <c r="G59" s="323">
        <f t="shared" si="18"/>
        <v>-12.3</v>
      </c>
      <c r="H59" s="260">
        <v>107.38742272059727</v>
      </c>
      <c r="I59" s="265">
        <v>184.15728789746149</v>
      </c>
      <c r="J59" s="236">
        <v>76.769865176864215</v>
      </c>
      <c r="K59" s="330"/>
      <c r="L59" s="241">
        <v>4.3638072215155859</v>
      </c>
      <c r="M59" s="291">
        <v>25</v>
      </c>
      <c r="N59" s="291">
        <v>50</v>
      </c>
      <c r="O59" s="291">
        <v>75</v>
      </c>
      <c r="P59" s="257">
        <v>91.626169834025887</v>
      </c>
      <c r="Q59" s="430">
        <v>199.01359255462316</v>
      </c>
      <c r="R59" s="333"/>
      <c r="S59" s="451">
        <v>-3.4107818783862341E-2</v>
      </c>
      <c r="T59" s="452">
        <v>-0.19540172750812088</v>
      </c>
      <c r="U59" s="452">
        <v>-0.39080345501624175</v>
      </c>
      <c r="V59" s="453">
        <v>-0.5862051825243626</v>
      </c>
      <c r="W59" s="314">
        <v>-0.71615647482084521</v>
      </c>
      <c r="X59" s="75"/>
      <c r="Y59" s="547"/>
      <c r="Z59" s="547"/>
      <c r="AA59" s="547"/>
    </row>
    <row r="60" spans="1:27" x14ac:dyDescent="0.2">
      <c r="A60" s="315">
        <v>91</v>
      </c>
      <c r="B60" s="326" t="s">
        <v>37</v>
      </c>
      <c r="C60" s="315">
        <v>1</v>
      </c>
      <c r="D60" s="316">
        <v>620715</v>
      </c>
      <c r="E60" s="339">
        <v>18.5</v>
      </c>
      <c r="F60" s="328">
        <v>6.1999999999999993</v>
      </c>
      <c r="G60" s="323">
        <f t="shared" si="18"/>
        <v>-12.3</v>
      </c>
      <c r="H60" s="260">
        <v>-195.13010933848204</v>
      </c>
      <c r="I60" s="265">
        <v>-148.2189845104426</v>
      </c>
      <c r="J60" s="236">
        <v>46.911124828039448</v>
      </c>
      <c r="K60" s="330"/>
      <c r="L60" s="241">
        <v>4.3638072215155717</v>
      </c>
      <c r="M60" s="291">
        <v>25</v>
      </c>
      <c r="N60" s="291">
        <v>50</v>
      </c>
      <c r="O60" s="291">
        <v>66.805551554546952</v>
      </c>
      <c r="P60" s="257">
        <v>66.805551554546952</v>
      </c>
      <c r="Q60" s="430">
        <v>-128.32455778393509</v>
      </c>
      <c r="R60" s="333"/>
      <c r="S60" s="451">
        <v>-1.9235065371580918E-2</v>
      </c>
      <c r="T60" s="452">
        <v>-0.11019658061854348</v>
      </c>
      <c r="U60" s="452">
        <v>-0.22039316123708697</v>
      </c>
      <c r="V60" s="453">
        <v>-0.29446973390587583</v>
      </c>
      <c r="W60" s="314">
        <v>-0.29446973390587583</v>
      </c>
      <c r="X60" s="75"/>
      <c r="Y60" s="547"/>
      <c r="Z60" s="547"/>
      <c r="AA60" s="547"/>
    </row>
    <row r="61" spans="1:27" x14ac:dyDescent="0.2">
      <c r="A61" s="315">
        <v>92</v>
      </c>
      <c r="B61" s="326" t="s">
        <v>38</v>
      </c>
      <c r="C61" s="315">
        <v>1</v>
      </c>
      <c r="D61" s="316">
        <v>210803</v>
      </c>
      <c r="E61" s="339">
        <v>19</v>
      </c>
      <c r="F61" s="328">
        <v>6.6999999999999993</v>
      </c>
      <c r="G61" s="323">
        <f t="shared" si="18"/>
        <v>-12.3</v>
      </c>
      <c r="H61" s="260">
        <v>90.128737983308611</v>
      </c>
      <c r="I61" s="265">
        <v>126.76195785745479</v>
      </c>
      <c r="J61" s="236">
        <v>36.633219874146178</v>
      </c>
      <c r="K61" s="330"/>
      <c r="L61" s="241">
        <v>4.3638072215155859</v>
      </c>
      <c r="M61" s="291">
        <v>25</v>
      </c>
      <c r="N61" s="291">
        <v>50</v>
      </c>
      <c r="O61" s="291">
        <v>51.5464999987704</v>
      </c>
      <c r="P61" s="257">
        <v>51.5464999987704</v>
      </c>
      <c r="Q61" s="430">
        <v>141.67523798207901</v>
      </c>
      <c r="R61" s="333"/>
      <c r="S61" s="451">
        <v>-2.1086474293990159E-2</v>
      </c>
      <c r="T61" s="452">
        <v>-0.12080319560190524</v>
      </c>
      <c r="U61" s="452">
        <v>-0.24160639120381047</v>
      </c>
      <c r="V61" s="453">
        <v>-0.24907927687780276</v>
      </c>
      <c r="W61" s="314">
        <v>-0.24907927687780276</v>
      </c>
      <c r="X61" s="75"/>
      <c r="Y61" s="547"/>
      <c r="Z61" s="547"/>
      <c r="AA61" s="547"/>
    </row>
    <row r="62" spans="1:27" x14ac:dyDescent="0.2">
      <c r="A62" s="315">
        <v>97</v>
      </c>
      <c r="B62" s="326" t="s">
        <v>39</v>
      </c>
      <c r="C62" s="315">
        <v>10</v>
      </c>
      <c r="D62" s="316">
        <v>2326</v>
      </c>
      <c r="E62" s="339">
        <v>19.5</v>
      </c>
      <c r="F62" s="328">
        <v>7.1999999999999993</v>
      </c>
      <c r="G62" s="323">
        <f t="shared" si="18"/>
        <v>-12.3</v>
      </c>
      <c r="H62" s="260">
        <v>268.83194004840101</v>
      </c>
      <c r="I62" s="265">
        <v>-212.98761800933198</v>
      </c>
      <c r="J62" s="236">
        <v>-481.81955805773299</v>
      </c>
      <c r="K62" s="330"/>
      <c r="L62" s="241">
        <v>4.3638072215155717</v>
      </c>
      <c r="M62" s="291">
        <v>-25</v>
      </c>
      <c r="N62" s="291">
        <v>-50</v>
      </c>
      <c r="O62" s="291">
        <v>-75</v>
      </c>
      <c r="P62" s="257">
        <v>-100</v>
      </c>
      <c r="Q62" s="430">
        <v>168.83194004840101</v>
      </c>
      <c r="R62" s="333"/>
      <c r="S62" s="451">
        <v>-3.2946286836761811E-2</v>
      </c>
      <c r="T62" s="452">
        <v>0.18874737794512039</v>
      </c>
      <c r="U62" s="452">
        <v>0.37749475589024079</v>
      </c>
      <c r="V62" s="453">
        <v>0.56624213383536115</v>
      </c>
      <c r="W62" s="314">
        <v>0.75498951178048157</v>
      </c>
      <c r="X62" s="75"/>
      <c r="Y62" s="547"/>
      <c r="Z62" s="547"/>
      <c r="AA62" s="547"/>
    </row>
    <row r="63" spans="1:27" x14ac:dyDescent="0.2">
      <c r="A63" s="315">
        <v>98</v>
      </c>
      <c r="B63" s="326" t="s">
        <v>40</v>
      </c>
      <c r="C63" s="315">
        <v>7</v>
      </c>
      <c r="D63" s="316">
        <v>23996</v>
      </c>
      <c r="E63" s="339">
        <v>21</v>
      </c>
      <c r="F63" s="328">
        <v>8.6999999999999993</v>
      </c>
      <c r="G63" s="323">
        <f t="shared" si="18"/>
        <v>-12.3</v>
      </c>
      <c r="H63" s="260">
        <v>53.282359042199928</v>
      </c>
      <c r="I63" s="265">
        <v>89.856540521472354</v>
      </c>
      <c r="J63" s="236">
        <v>36.574181479272426</v>
      </c>
      <c r="K63" s="330"/>
      <c r="L63" s="241">
        <v>4.3638072215155859</v>
      </c>
      <c r="M63" s="291">
        <v>2.5962532150189404</v>
      </c>
      <c r="N63" s="291">
        <v>2.5962532150189404</v>
      </c>
      <c r="O63" s="291">
        <v>2.5962532150189404</v>
      </c>
      <c r="P63" s="257">
        <v>2.5962532150189404</v>
      </c>
      <c r="Q63" s="430">
        <v>55.878612257218869</v>
      </c>
      <c r="R63" s="333"/>
      <c r="S63" s="451">
        <v>-2.5030625390426171E-2</v>
      </c>
      <c r="T63" s="452">
        <v>-1.4892005614596915E-2</v>
      </c>
      <c r="U63" s="452">
        <v>-1.4892005614596915E-2</v>
      </c>
      <c r="V63" s="453">
        <v>-1.4892005614596915E-2</v>
      </c>
      <c r="W63" s="314">
        <v>-1.4892005614596915E-2</v>
      </c>
      <c r="X63" s="75"/>
      <c r="Y63" s="547"/>
      <c r="Z63" s="547"/>
      <c r="AA63" s="547"/>
    </row>
    <row r="64" spans="1:27" x14ac:dyDescent="0.2">
      <c r="A64" s="315">
        <v>99</v>
      </c>
      <c r="B64" s="326" t="s">
        <v>41</v>
      </c>
      <c r="C64" s="315">
        <v>4</v>
      </c>
      <c r="D64" s="316">
        <v>1788</v>
      </c>
      <c r="E64" s="339">
        <v>21.5</v>
      </c>
      <c r="F64" s="328">
        <v>9.1999999999999993</v>
      </c>
      <c r="G64" s="323">
        <f t="shared" si="18"/>
        <v>-12.3</v>
      </c>
      <c r="H64" s="260">
        <v>121.64233906901966</v>
      </c>
      <c r="I64" s="265">
        <v>104.54379527025515</v>
      </c>
      <c r="J64" s="236">
        <v>-17.09854379876451</v>
      </c>
      <c r="K64" s="330"/>
      <c r="L64" s="241">
        <v>4.3638072215155859</v>
      </c>
      <c r="M64" s="291">
        <v>-17.343649428136217</v>
      </c>
      <c r="N64" s="291">
        <v>-17.343649428136217</v>
      </c>
      <c r="O64" s="291">
        <v>-17.343649428136217</v>
      </c>
      <c r="P64" s="257">
        <v>-17.343649428136217</v>
      </c>
      <c r="Q64" s="430">
        <v>104.29868964088344</v>
      </c>
      <c r="R64" s="333"/>
      <c r="S64" s="451">
        <v>-3.2958664328267037E-2</v>
      </c>
      <c r="T64" s="452">
        <v>0.1309919276247388</v>
      </c>
      <c r="U64" s="452">
        <v>0.1309919276247388</v>
      </c>
      <c r="V64" s="453">
        <v>0.1309919276247388</v>
      </c>
      <c r="W64" s="314">
        <v>0.1309919276247388</v>
      </c>
      <c r="X64" s="75"/>
      <c r="Y64" s="547"/>
      <c r="Z64" s="547"/>
      <c r="AA64" s="547"/>
    </row>
    <row r="65" spans="1:27" x14ac:dyDescent="0.2">
      <c r="A65" s="315">
        <v>102</v>
      </c>
      <c r="B65" s="326" t="s">
        <v>42</v>
      </c>
      <c r="C65" s="315">
        <v>4</v>
      </c>
      <c r="D65" s="316">
        <v>10487</v>
      </c>
      <c r="E65" s="339">
        <v>20.5</v>
      </c>
      <c r="F65" s="328">
        <v>8.1999999999999993</v>
      </c>
      <c r="G65" s="323">
        <f t="shared" si="18"/>
        <v>-12.3</v>
      </c>
      <c r="H65" s="260">
        <v>127.16082162042633</v>
      </c>
      <c r="I65" s="265">
        <v>124.3775517525997</v>
      </c>
      <c r="J65" s="236">
        <v>-2.7832698678266325</v>
      </c>
      <c r="K65" s="330"/>
      <c r="L65" s="241">
        <v>4.3638072215156001</v>
      </c>
      <c r="M65" s="291">
        <v>-17.7335352671561</v>
      </c>
      <c r="N65" s="291">
        <v>-17.7335352671561</v>
      </c>
      <c r="O65" s="291">
        <v>-17.7335352671561</v>
      </c>
      <c r="P65" s="257">
        <v>-17.7335352671561</v>
      </c>
      <c r="Q65" s="430">
        <v>109.42728635327023</v>
      </c>
      <c r="R65" s="333"/>
      <c r="S65" s="451">
        <v>-2.9527100410346809E-2</v>
      </c>
      <c r="T65" s="452">
        <v>0.11999152342982862</v>
      </c>
      <c r="U65" s="452">
        <v>0.11999152342982862</v>
      </c>
      <c r="V65" s="453">
        <v>0.11999152342982862</v>
      </c>
      <c r="W65" s="314">
        <v>0.11999152342982862</v>
      </c>
      <c r="X65" s="75"/>
      <c r="Y65" s="547"/>
      <c r="Z65" s="547"/>
      <c r="AA65" s="547"/>
    </row>
    <row r="66" spans="1:27" x14ac:dyDescent="0.2">
      <c r="A66" s="315">
        <v>103</v>
      </c>
      <c r="B66" s="326" t="s">
        <v>43</v>
      </c>
      <c r="C66" s="315">
        <v>5</v>
      </c>
      <c r="D66" s="316">
        <v>2440</v>
      </c>
      <c r="E66" s="339">
        <v>21.5</v>
      </c>
      <c r="F66" s="328">
        <v>9.1999999999999993</v>
      </c>
      <c r="G66" s="323">
        <f t="shared" si="18"/>
        <v>-12.3</v>
      </c>
      <c r="H66" s="260">
        <v>11.897986728876575</v>
      </c>
      <c r="I66" s="265">
        <v>74.267586754455195</v>
      </c>
      <c r="J66" s="236">
        <v>62.36960002557862</v>
      </c>
      <c r="K66" s="330"/>
      <c r="L66" s="241">
        <v>4.3638072215155859</v>
      </c>
      <c r="M66" s="291">
        <v>25</v>
      </c>
      <c r="N66" s="291">
        <v>27.531166814630694</v>
      </c>
      <c r="O66" s="291">
        <v>27.531166814630694</v>
      </c>
      <c r="P66" s="257">
        <v>27.531166814630694</v>
      </c>
      <c r="Q66" s="430">
        <v>39.429153543507269</v>
      </c>
      <c r="R66" s="333"/>
      <c r="S66" s="451">
        <v>-3.1509234649209808E-2</v>
      </c>
      <c r="T66" s="452">
        <v>-0.18051458880822416</v>
      </c>
      <c r="U66" s="452">
        <v>-0.19879109027814745</v>
      </c>
      <c r="V66" s="453">
        <v>-0.19879109027814745</v>
      </c>
      <c r="W66" s="314">
        <v>-0.19879109027814745</v>
      </c>
      <c r="X66" s="75"/>
      <c r="Y66" s="547"/>
      <c r="Z66" s="547"/>
      <c r="AA66" s="547"/>
    </row>
    <row r="67" spans="1:27" x14ac:dyDescent="0.2">
      <c r="A67" s="315">
        <v>105</v>
      </c>
      <c r="B67" s="326" t="s">
        <v>44</v>
      </c>
      <c r="C67" s="315">
        <v>18</v>
      </c>
      <c r="D67" s="316">
        <v>2490</v>
      </c>
      <c r="E67" s="339">
        <v>21.75</v>
      </c>
      <c r="F67" s="328">
        <v>9.4499999999999993</v>
      </c>
      <c r="G67" s="323">
        <f t="shared" si="18"/>
        <v>-12.3</v>
      </c>
      <c r="H67" s="260">
        <v>129.9811827122121</v>
      </c>
      <c r="I67" s="265">
        <v>99.406171519953347</v>
      </c>
      <c r="J67" s="236">
        <v>-30.575011192258756</v>
      </c>
      <c r="K67" s="330"/>
      <c r="L67" s="241">
        <v>4.3638072215155717</v>
      </c>
      <c r="M67" s="291">
        <v>-25</v>
      </c>
      <c r="N67" s="291">
        <v>-35.84953413136769</v>
      </c>
      <c r="O67" s="291">
        <v>-35.84953413136769</v>
      </c>
      <c r="P67" s="257">
        <v>-35.84953413136769</v>
      </c>
      <c r="Q67" s="430">
        <v>94.131648580844413</v>
      </c>
      <c r="R67" s="333"/>
      <c r="S67" s="451">
        <v>-3.2704557893033212E-2</v>
      </c>
      <c r="T67" s="452">
        <v>0.18736252676209397</v>
      </c>
      <c r="U67" s="452">
        <v>0.26867437192387922</v>
      </c>
      <c r="V67" s="453">
        <v>0.26867437192387922</v>
      </c>
      <c r="W67" s="314">
        <v>0.26867437192387922</v>
      </c>
      <c r="X67" s="75"/>
      <c r="Y67" s="547"/>
      <c r="Z67" s="547"/>
      <c r="AA67" s="547"/>
    </row>
    <row r="68" spans="1:27" x14ac:dyDescent="0.2">
      <c r="A68" s="315">
        <v>106</v>
      </c>
      <c r="B68" s="326" t="s">
        <v>45</v>
      </c>
      <c r="C68" s="315">
        <v>1</v>
      </c>
      <c r="D68" s="316">
        <v>46366</v>
      </c>
      <c r="E68" s="339">
        <v>19.75</v>
      </c>
      <c r="F68" s="328">
        <v>7.4499999999999993</v>
      </c>
      <c r="G68" s="323">
        <f t="shared" si="18"/>
        <v>-12.3</v>
      </c>
      <c r="H68" s="260">
        <v>-70.326801814900278</v>
      </c>
      <c r="I68" s="265">
        <v>-92.564404660416216</v>
      </c>
      <c r="J68" s="236">
        <v>-22.237602845515937</v>
      </c>
      <c r="K68" s="330"/>
      <c r="L68" s="241">
        <v>4.3638072215155859</v>
      </c>
      <c r="M68" s="291">
        <v>-15.844103511173927</v>
      </c>
      <c r="N68" s="291">
        <v>-15.844103511173927</v>
      </c>
      <c r="O68" s="291">
        <v>-15.844103511173927</v>
      </c>
      <c r="P68" s="257">
        <v>-15.844103511173927</v>
      </c>
      <c r="Q68" s="430">
        <v>-86.170905326074205</v>
      </c>
      <c r="R68" s="333"/>
      <c r="S68" s="451">
        <v>-2.2281930987631475E-2</v>
      </c>
      <c r="T68" s="452">
        <v>8.0901195464417014E-2</v>
      </c>
      <c r="U68" s="452">
        <v>8.0901195464417014E-2</v>
      </c>
      <c r="V68" s="453">
        <v>8.0901195464417014E-2</v>
      </c>
      <c r="W68" s="314">
        <v>8.0901195464417014E-2</v>
      </c>
      <c r="X68" s="75"/>
      <c r="Y68" s="547"/>
      <c r="Z68" s="547"/>
      <c r="AA68" s="547"/>
    </row>
    <row r="69" spans="1:27" x14ac:dyDescent="0.2">
      <c r="A69" s="315">
        <v>108</v>
      </c>
      <c r="B69" s="326" t="s">
        <v>46</v>
      </c>
      <c r="C69" s="315">
        <v>6</v>
      </c>
      <c r="D69" s="316">
        <v>10610</v>
      </c>
      <c r="E69" s="339">
        <v>21</v>
      </c>
      <c r="F69" s="328">
        <v>8.6999999999999993</v>
      </c>
      <c r="G69" s="323">
        <f t="shared" si="18"/>
        <v>-12.3</v>
      </c>
      <c r="H69" s="260">
        <v>-52.69464475178394</v>
      </c>
      <c r="I69" s="265">
        <v>-39.509176828596708</v>
      </c>
      <c r="J69" s="236">
        <v>13.185467923187232</v>
      </c>
      <c r="K69" s="330"/>
      <c r="L69" s="241">
        <v>4.3638072215155859</v>
      </c>
      <c r="M69" s="291">
        <v>-20.956395097258351</v>
      </c>
      <c r="N69" s="291">
        <v>-20.956395097258351</v>
      </c>
      <c r="O69" s="291">
        <v>-20.956395097258351</v>
      </c>
      <c r="P69" s="257">
        <v>-20.956395097258351</v>
      </c>
      <c r="Q69" s="430">
        <v>-73.651039849042292</v>
      </c>
      <c r="R69" s="333"/>
      <c r="S69" s="451">
        <v>-2.7704628718070768E-2</v>
      </c>
      <c r="T69" s="452">
        <v>0.13304646973774836</v>
      </c>
      <c r="U69" s="452">
        <v>0.13304646973774836</v>
      </c>
      <c r="V69" s="453">
        <v>0.13304646973774836</v>
      </c>
      <c r="W69" s="314">
        <v>0.13304646973774836</v>
      </c>
      <c r="X69" s="75"/>
      <c r="Y69" s="547"/>
      <c r="Z69" s="547"/>
      <c r="AA69" s="547"/>
    </row>
    <row r="70" spans="1:27" x14ac:dyDescent="0.2">
      <c r="A70" s="315">
        <v>109</v>
      </c>
      <c r="B70" s="326" t="s">
        <v>47</v>
      </c>
      <c r="C70" s="315">
        <v>5</v>
      </c>
      <c r="D70" s="316">
        <v>67976</v>
      </c>
      <c r="E70" s="339">
        <v>20.5</v>
      </c>
      <c r="F70" s="328">
        <v>8.1999999999999993</v>
      </c>
      <c r="G70" s="323">
        <f t="shared" si="18"/>
        <v>-12.3</v>
      </c>
      <c r="H70" s="260">
        <v>27.517078150630006</v>
      </c>
      <c r="I70" s="265">
        <v>-12.694520950380955</v>
      </c>
      <c r="J70" s="236">
        <v>-40.211599101010961</v>
      </c>
      <c r="K70" s="330"/>
      <c r="L70" s="241">
        <v>4.3638072215155859</v>
      </c>
      <c r="M70" s="291">
        <v>-25</v>
      </c>
      <c r="N70" s="291">
        <v>-26.829872399546005</v>
      </c>
      <c r="O70" s="291">
        <v>-26.829872399546005</v>
      </c>
      <c r="P70" s="257">
        <v>-26.829872399546005</v>
      </c>
      <c r="Q70" s="430">
        <v>0.68720575108399906</v>
      </c>
      <c r="R70" s="333"/>
      <c r="S70" s="451">
        <v>-2.3937663247971083E-2</v>
      </c>
      <c r="T70" s="452">
        <v>0.13713749274914885</v>
      </c>
      <c r="U70" s="452">
        <v>0.14717525726613317</v>
      </c>
      <c r="V70" s="453">
        <v>0.14717525726613317</v>
      </c>
      <c r="W70" s="314">
        <v>0.14717525726613317</v>
      </c>
      <c r="X70" s="75"/>
      <c r="Y70" s="547"/>
      <c r="Z70" s="547"/>
      <c r="AA70" s="547"/>
    </row>
    <row r="71" spans="1:27" x14ac:dyDescent="0.2">
      <c r="A71" s="315">
        <v>111</v>
      </c>
      <c r="B71" s="326" t="s">
        <v>48</v>
      </c>
      <c r="C71" s="315">
        <v>7</v>
      </c>
      <c r="D71" s="316">
        <v>19695</v>
      </c>
      <c r="E71" s="339">
        <v>20.5</v>
      </c>
      <c r="F71" s="328">
        <v>8.1999999999999993</v>
      </c>
      <c r="G71" s="323">
        <f t="shared" si="18"/>
        <v>-12.3</v>
      </c>
      <c r="H71" s="260">
        <v>148.14994747089065</v>
      </c>
      <c r="I71" s="265">
        <v>5.0883712383280795</v>
      </c>
      <c r="J71" s="236">
        <v>-143.06157623256257</v>
      </c>
      <c r="K71" s="330"/>
      <c r="L71" s="241">
        <v>4.3638072215155717</v>
      </c>
      <c r="M71" s="291">
        <v>-24.999999999999986</v>
      </c>
      <c r="N71" s="291">
        <v>-49.999999999999986</v>
      </c>
      <c r="O71" s="291">
        <v>-74.999999999999986</v>
      </c>
      <c r="P71" s="257">
        <v>-99.999999999999986</v>
      </c>
      <c r="Q71" s="430">
        <v>48.149947470890666</v>
      </c>
      <c r="R71" s="333"/>
      <c r="S71" s="451">
        <v>-2.599992283839132E-2</v>
      </c>
      <c r="T71" s="452">
        <v>0.14895205905407413</v>
      </c>
      <c r="U71" s="452">
        <v>0.29790411810814837</v>
      </c>
      <c r="V71" s="453">
        <v>0.44685617716222259</v>
      </c>
      <c r="W71" s="314">
        <v>0.59580823621629686</v>
      </c>
      <c r="X71" s="75"/>
      <c r="Y71" s="547"/>
      <c r="Z71" s="547"/>
      <c r="AA71" s="547"/>
    </row>
    <row r="72" spans="1:27" x14ac:dyDescent="0.2">
      <c r="A72" s="315">
        <v>139</v>
      </c>
      <c r="B72" s="326" t="s">
        <v>49</v>
      </c>
      <c r="C72" s="315">
        <v>17</v>
      </c>
      <c r="D72" s="316">
        <v>9666</v>
      </c>
      <c r="E72" s="339">
        <v>21.25</v>
      </c>
      <c r="F72" s="328">
        <v>8.9499999999999993</v>
      </c>
      <c r="G72" s="323">
        <f t="shared" si="18"/>
        <v>-12.3</v>
      </c>
      <c r="H72" s="260">
        <v>-24.153372119740002</v>
      </c>
      <c r="I72" s="265">
        <v>101.10971731874193</v>
      </c>
      <c r="J72" s="236">
        <v>125.26308943848193</v>
      </c>
      <c r="K72" s="330"/>
      <c r="L72" s="241">
        <v>4.3638072215155859</v>
      </c>
      <c r="M72" s="291">
        <v>25.000000000000004</v>
      </c>
      <c r="N72" s="291">
        <v>50</v>
      </c>
      <c r="O72" s="291">
        <v>75</v>
      </c>
      <c r="P72" s="257">
        <v>100</v>
      </c>
      <c r="Q72" s="430">
        <v>75.846627880260002</v>
      </c>
      <c r="R72" s="333"/>
      <c r="S72" s="451">
        <v>-3.1460501819828922E-2</v>
      </c>
      <c r="T72" s="452">
        <v>-0.18023540123813284</v>
      </c>
      <c r="U72" s="452">
        <v>-0.36047080247626562</v>
      </c>
      <c r="V72" s="453">
        <v>-0.54070620371439837</v>
      </c>
      <c r="W72" s="314">
        <v>-0.72094160495253123</v>
      </c>
      <c r="X72" s="75"/>
      <c r="Y72" s="547"/>
      <c r="Z72" s="547"/>
      <c r="AA72" s="547"/>
    </row>
    <row r="73" spans="1:27" x14ac:dyDescent="0.2">
      <c r="A73" s="315">
        <v>140</v>
      </c>
      <c r="B73" s="326" t="s">
        <v>50</v>
      </c>
      <c r="C73" s="315">
        <v>11</v>
      </c>
      <c r="D73" s="316">
        <v>22115</v>
      </c>
      <c r="E73" s="339">
        <v>20.5</v>
      </c>
      <c r="F73" s="328">
        <v>8.1999999999999993</v>
      </c>
      <c r="G73" s="323">
        <f t="shared" si="18"/>
        <v>-12.3</v>
      </c>
      <c r="H73" s="260">
        <v>298.28761871420704</v>
      </c>
      <c r="I73" s="265">
        <v>191.30625413014403</v>
      </c>
      <c r="J73" s="236">
        <v>-106.98136458406302</v>
      </c>
      <c r="K73" s="330"/>
      <c r="L73" s="241">
        <v>4.3638072215155717</v>
      </c>
      <c r="M73" s="291">
        <v>-25</v>
      </c>
      <c r="N73" s="291">
        <v>-50</v>
      </c>
      <c r="O73" s="291">
        <v>-75</v>
      </c>
      <c r="P73" s="257">
        <v>-100</v>
      </c>
      <c r="Q73" s="430">
        <v>198.28761871420704</v>
      </c>
      <c r="R73" s="333"/>
      <c r="S73" s="451">
        <v>-2.7772549690917074E-2</v>
      </c>
      <c r="T73" s="452">
        <v>0.1591073361008345</v>
      </c>
      <c r="U73" s="452">
        <v>0.31821467220166899</v>
      </c>
      <c r="V73" s="453">
        <v>0.47732200830250349</v>
      </c>
      <c r="W73" s="314">
        <v>0.63642934440333798</v>
      </c>
      <c r="X73" s="75"/>
      <c r="Y73" s="547"/>
      <c r="Z73" s="547"/>
      <c r="AA73" s="547"/>
    </row>
    <row r="74" spans="1:27" x14ac:dyDescent="0.2">
      <c r="A74" s="315">
        <v>142</v>
      </c>
      <c r="B74" s="326" t="s">
        <v>51</v>
      </c>
      <c r="C74" s="315">
        <v>8</v>
      </c>
      <c r="D74" s="316">
        <v>6950</v>
      </c>
      <c r="E74" s="339">
        <v>20.25</v>
      </c>
      <c r="F74" s="328">
        <v>7.9499999999999993</v>
      </c>
      <c r="G74" s="323">
        <f t="shared" si="18"/>
        <v>-12.3</v>
      </c>
      <c r="H74" s="260">
        <v>124.51114217007894</v>
      </c>
      <c r="I74" s="265">
        <v>110.01048104462301</v>
      </c>
      <c r="J74" s="236">
        <v>-14.500661125455935</v>
      </c>
      <c r="K74" s="330"/>
      <c r="L74" s="241">
        <v>4.3638072215155859</v>
      </c>
      <c r="M74" s="291">
        <v>0.62391352645973086</v>
      </c>
      <c r="N74" s="291">
        <v>0.62391352645973086</v>
      </c>
      <c r="O74" s="291">
        <v>0.62391352645973086</v>
      </c>
      <c r="P74" s="257">
        <v>0.62391352645973086</v>
      </c>
      <c r="Q74" s="430">
        <v>125.13505569653867</v>
      </c>
      <c r="R74" s="333"/>
      <c r="S74" s="451">
        <v>-2.8510754355880359E-2</v>
      </c>
      <c r="T74" s="452">
        <v>-4.0763132717000373E-3</v>
      </c>
      <c r="U74" s="452">
        <v>-4.0763132717000373E-3</v>
      </c>
      <c r="V74" s="453">
        <v>-4.0763132717000373E-3</v>
      </c>
      <c r="W74" s="314">
        <v>-4.0763132717000373E-3</v>
      </c>
      <c r="X74" s="75"/>
      <c r="Y74" s="547"/>
      <c r="Z74" s="547"/>
      <c r="AA74" s="547"/>
    </row>
    <row r="75" spans="1:27" x14ac:dyDescent="0.2">
      <c r="A75" s="315">
        <v>143</v>
      </c>
      <c r="B75" s="326" t="s">
        <v>52</v>
      </c>
      <c r="C75" s="315">
        <v>6</v>
      </c>
      <c r="D75" s="316">
        <v>7298</v>
      </c>
      <c r="E75" s="339">
        <v>21.25</v>
      </c>
      <c r="F75" s="328">
        <v>8.9499999999999993</v>
      </c>
      <c r="G75" s="323">
        <f t="shared" si="18"/>
        <v>-12.3</v>
      </c>
      <c r="H75" s="260">
        <v>80.066471722045918</v>
      </c>
      <c r="I75" s="265">
        <v>29.069595856968263</v>
      </c>
      <c r="J75" s="236">
        <v>-50.996875865077655</v>
      </c>
      <c r="K75" s="330"/>
      <c r="L75" s="241">
        <v>4.3638072215155859</v>
      </c>
      <c r="M75" s="291">
        <v>-23.616434539056492</v>
      </c>
      <c r="N75" s="291">
        <v>-23.616434539056492</v>
      </c>
      <c r="O75" s="291">
        <v>-23.616434539056492</v>
      </c>
      <c r="P75" s="257">
        <v>-23.616434539056492</v>
      </c>
      <c r="Q75" s="430">
        <v>56.450037182989426</v>
      </c>
      <c r="R75" s="333"/>
      <c r="S75" s="451">
        <v>-2.9729479146373028E-2</v>
      </c>
      <c r="T75" s="452">
        <v>0.16089260191854146</v>
      </c>
      <c r="U75" s="452">
        <v>0.16089260191854146</v>
      </c>
      <c r="V75" s="453">
        <v>0.16089260191854146</v>
      </c>
      <c r="W75" s="314">
        <v>0.16089260191854146</v>
      </c>
      <c r="X75" s="75"/>
      <c r="Y75" s="547"/>
      <c r="Z75" s="547"/>
      <c r="AA75" s="547"/>
    </row>
    <row r="76" spans="1:27" x14ac:dyDescent="0.2">
      <c r="A76" s="315">
        <v>145</v>
      </c>
      <c r="B76" s="326" t="s">
        <v>53</v>
      </c>
      <c r="C76" s="315">
        <v>14</v>
      </c>
      <c r="D76" s="316">
        <v>12181</v>
      </c>
      <c r="E76" s="339">
        <v>20.25</v>
      </c>
      <c r="F76" s="328">
        <v>7.9499999999999993</v>
      </c>
      <c r="G76" s="323">
        <f t="shared" si="18"/>
        <v>-12.3</v>
      </c>
      <c r="H76" s="260">
        <v>-14.103865112909986</v>
      </c>
      <c r="I76" s="265">
        <v>11.958428860139463</v>
      </c>
      <c r="J76" s="236">
        <v>26.062293973049449</v>
      </c>
      <c r="K76" s="330"/>
      <c r="L76" s="241">
        <v>4.3638072215155859</v>
      </c>
      <c r="M76" s="291">
        <v>-12.624229279672054</v>
      </c>
      <c r="N76" s="291">
        <v>-12.624229279672054</v>
      </c>
      <c r="O76" s="291">
        <v>-12.624229279672054</v>
      </c>
      <c r="P76" s="257">
        <v>-12.624229279672054</v>
      </c>
      <c r="Q76" s="430">
        <v>-26.72809439258204</v>
      </c>
      <c r="R76" s="333"/>
      <c r="S76" s="451">
        <v>-2.8466069048789122E-2</v>
      </c>
      <c r="T76" s="452">
        <v>8.2350609025776497E-2</v>
      </c>
      <c r="U76" s="452">
        <v>8.2350609025776497E-2</v>
      </c>
      <c r="V76" s="453">
        <v>8.2350609025776497E-2</v>
      </c>
      <c r="W76" s="314">
        <v>8.2350609025776497E-2</v>
      </c>
      <c r="X76" s="75"/>
      <c r="Y76" s="547"/>
      <c r="Z76" s="547"/>
      <c r="AA76" s="547"/>
    </row>
    <row r="77" spans="1:27" x14ac:dyDescent="0.2">
      <c r="A77" s="315">
        <v>146</v>
      </c>
      <c r="B77" s="326" t="s">
        <v>54</v>
      </c>
      <c r="C77" s="315">
        <v>12</v>
      </c>
      <c r="D77" s="316">
        <v>5504</v>
      </c>
      <c r="E77" s="339">
        <v>20.75</v>
      </c>
      <c r="F77" s="328">
        <v>8.4499999999999993</v>
      </c>
      <c r="G77" s="323">
        <f t="shared" si="18"/>
        <v>-12.3</v>
      </c>
      <c r="H77" s="260">
        <v>144.01190365673725</v>
      </c>
      <c r="I77" s="265">
        <v>18.685270101116931</v>
      </c>
      <c r="J77" s="236">
        <v>-125.32663355562032</v>
      </c>
      <c r="K77" s="330"/>
      <c r="L77" s="241">
        <v>4.3638072215156001</v>
      </c>
      <c r="M77" s="291">
        <v>-25.000000000000014</v>
      </c>
      <c r="N77" s="291">
        <v>-50.000000000000014</v>
      </c>
      <c r="O77" s="291">
        <v>-75.000000000000014</v>
      </c>
      <c r="P77" s="257">
        <v>-100</v>
      </c>
      <c r="Q77" s="430">
        <v>44.011903656737239</v>
      </c>
      <c r="R77" s="333"/>
      <c r="S77" s="451">
        <v>-3.1963831881839627E-2</v>
      </c>
      <c r="T77" s="452">
        <v>0.18311895014657775</v>
      </c>
      <c r="U77" s="452">
        <v>0.36623790029315539</v>
      </c>
      <c r="V77" s="453">
        <v>0.54935685043973304</v>
      </c>
      <c r="W77" s="314">
        <v>0.73247580058631057</v>
      </c>
      <c r="X77" s="75"/>
      <c r="Y77" s="547"/>
      <c r="Z77" s="547"/>
      <c r="AA77" s="547"/>
    </row>
    <row r="78" spans="1:27" x14ac:dyDescent="0.2">
      <c r="A78" s="315">
        <v>148</v>
      </c>
      <c r="B78" s="326" t="s">
        <v>55</v>
      </c>
      <c r="C78" s="315">
        <v>19</v>
      </c>
      <c r="D78" s="316">
        <v>6814</v>
      </c>
      <c r="E78" s="339">
        <v>19</v>
      </c>
      <c r="F78" s="328">
        <v>6.6999999999999993</v>
      </c>
      <c r="G78" s="323">
        <f t="shared" si="18"/>
        <v>-12.3</v>
      </c>
      <c r="H78" s="260">
        <v>408.49824846943591</v>
      </c>
      <c r="I78" s="265">
        <v>385.78172366094748</v>
      </c>
      <c r="J78" s="236">
        <v>-22.71652480848843</v>
      </c>
      <c r="K78" s="330"/>
      <c r="L78" s="241">
        <v>4.3638072215155717</v>
      </c>
      <c r="M78" s="291">
        <v>25</v>
      </c>
      <c r="N78" s="291">
        <v>46.678342477183264</v>
      </c>
      <c r="O78" s="291">
        <v>46.678342477183264</v>
      </c>
      <c r="P78" s="257">
        <v>46.678342477183264</v>
      </c>
      <c r="Q78" s="430">
        <v>455.17659094661917</v>
      </c>
      <c r="R78" s="333"/>
      <c r="S78" s="451">
        <v>-2.7670398953546303E-2</v>
      </c>
      <c r="T78" s="452">
        <v>-0.15852212041539404</v>
      </c>
      <c r="U78" s="452">
        <v>-0.29598199307836193</v>
      </c>
      <c r="V78" s="453">
        <v>-0.29598199307836193</v>
      </c>
      <c r="W78" s="314">
        <v>-0.29598199307836193</v>
      </c>
      <c r="X78" s="75"/>
      <c r="Y78" s="547"/>
      <c r="Z78" s="547"/>
      <c r="AA78" s="547"/>
    </row>
    <row r="79" spans="1:27" x14ac:dyDescent="0.2">
      <c r="A79" s="315">
        <v>149</v>
      </c>
      <c r="B79" s="326" t="s">
        <v>56</v>
      </c>
      <c r="C79" s="315">
        <v>1</v>
      </c>
      <c r="D79" s="316">
        <v>5560</v>
      </c>
      <c r="E79" s="339">
        <v>20.75</v>
      </c>
      <c r="F79" s="328">
        <v>8.4499999999999993</v>
      </c>
      <c r="G79" s="323">
        <f t="shared" si="18"/>
        <v>-12.3</v>
      </c>
      <c r="H79" s="260">
        <v>112.68407426637604</v>
      </c>
      <c r="I79" s="265">
        <v>90.913756740913996</v>
      </c>
      <c r="J79" s="236">
        <v>-21.770317525462048</v>
      </c>
      <c r="K79" s="330"/>
      <c r="L79" s="241">
        <v>4.3638072215155859</v>
      </c>
      <c r="M79" s="291">
        <v>-2.2139790604358751</v>
      </c>
      <c r="N79" s="291">
        <v>-2.2139790604358751</v>
      </c>
      <c r="O79" s="291">
        <v>-2.2139790604358751</v>
      </c>
      <c r="P79" s="257">
        <v>-2.2139790604358751</v>
      </c>
      <c r="Q79" s="430">
        <v>110.47009520594017</v>
      </c>
      <c r="R79" s="333"/>
      <c r="S79" s="451">
        <v>-2.2297255815904894E-2</v>
      </c>
      <c r="T79" s="452">
        <v>1.1312520231920413E-2</v>
      </c>
      <c r="U79" s="452">
        <v>1.1312520231920413E-2</v>
      </c>
      <c r="V79" s="453">
        <v>1.1312520231920413E-2</v>
      </c>
      <c r="W79" s="314">
        <v>1.1312520231920413E-2</v>
      </c>
      <c r="X79" s="75"/>
      <c r="Y79" s="547"/>
      <c r="Z79" s="547"/>
      <c r="AA79" s="547"/>
    </row>
    <row r="80" spans="1:27" x14ac:dyDescent="0.2">
      <c r="A80" s="315">
        <v>151</v>
      </c>
      <c r="B80" s="326" t="s">
        <v>57</v>
      </c>
      <c r="C80" s="315">
        <v>14</v>
      </c>
      <c r="D80" s="316">
        <v>2198</v>
      </c>
      <c r="E80" s="339">
        <v>22</v>
      </c>
      <c r="F80" s="328">
        <v>9.6999999999999993</v>
      </c>
      <c r="G80" s="323">
        <f t="shared" si="18"/>
        <v>-12.3</v>
      </c>
      <c r="H80" s="260">
        <v>391.77583885002292</v>
      </c>
      <c r="I80" s="265">
        <v>416.07912042208977</v>
      </c>
      <c r="J80" s="236">
        <v>24.303281572066851</v>
      </c>
      <c r="K80" s="330"/>
      <c r="L80" s="241">
        <v>4.3638072215155717</v>
      </c>
      <c r="M80" s="291">
        <v>-6.4914510945415032</v>
      </c>
      <c r="N80" s="291">
        <v>-6.4914510945415032</v>
      </c>
      <c r="O80" s="291">
        <v>-6.4914510945415032</v>
      </c>
      <c r="P80" s="257">
        <v>-6.4914510945415032</v>
      </c>
      <c r="Q80" s="430">
        <v>385.28438775548142</v>
      </c>
      <c r="R80" s="333"/>
      <c r="S80" s="451">
        <v>-3.5432949439344746E-2</v>
      </c>
      <c r="T80" s="452">
        <v>5.2708849576765714E-2</v>
      </c>
      <c r="U80" s="452">
        <v>5.2708849576765714E-2</v>
      </c>
      <c r="V80" s="453">
        <v>5.2708849576765714E-2</v>
      </c>
      <c r="W80" s="314">
        <v>5.2708849576765714E-2</v>
      </c>
      <c r="X80" s="75"/>
      <c r="Y80" s="547"/>
      <c r="Z80" s="547"/>
      <c r="AA80" s="547"/>
    </row>
    <row r="81" spans="1:27" x14ac:dyDescent="0.2">
      <c r="A81" s="315">
        <v>152</v>
      </c>
      <c r="B81" s="326" t="s">
        <v>58</v>
      </c>
      <c r="C81" s="315">
        <v>15</v>
      </c>
      <c r="D81" s="316">
        <v>4842</v>
      </c>
      <c r="E81" s="339">
        <v>21.5</v>
      </c>
      <c r="F81" s="328">
        <v>9.1999999999999993</v>
      </c>
      <c r="G81" s="323">
        <f t="shared" si="18"/>
        <v>-12.3</v>
      </c>
      <c r="H81" s="260">
        <v>353.79327666469607</v>
      </c>
      <c r="I81" s="265">
        <v>320.29605063770731</v>
      </c>
      <c r="J81" s="236">
        <v>-33.497226026988756</v>
      </c>
      <c r="K81" s="330"/>
      <c r="L81" s="241">
        <v>4.3638072215155717</v>
      </c>
      <c r="M81" s="291">
        <v>-25</v>
      </c>
      <c r="N81" s="291">
        <v>-50</v>
      </c>
      <c r="O81" s="291">
        <v>-75</v>
      </c>
      <c r="P81" s="257">
        <v>-82.96750760399658</v>
      </c>
      <c r="Q81" s="430">
        <v>270.82576906069949</v>
      </c>
      <c r="R81" s="333"/>
      <c r="S81" s="451">
        <v>-2.9532259110264324E-2</v>
      </c>
      <c r="T81" s="452">
        <v>0.16918860991760096</v>
      </c>
      <c r="U81" s="452">
        <v>0.33837721983520191</v>
      </c>
      <c r="V81" s="453">
        <v>0.50756582975280284</v>
      </c>
      <c r="W81" s="314">
        <v>0.56148629119392668</v>
      </c>
      <c r="X81" s="75"/>
      <c r="Y81" s="547"/>
      <c r="Z81" s="547"/>
      <c r="AA81" s="547"/>
    </row>
    <row r="82" spans="1:27" x14ac:dyDescent="0.2">
      <c r="A82" s="315">
        <v>153</v>
      </c>
      <c r="B82" s="326" t="s">
        <v>59</v>
      </c>
      <c r="C82" s="315">
        <v>9</v>
      </c>
      <c r="D82" s="316">
        <v>28037</v>
      </c>
      <c r="E82" s="339">
        <v>20</v>
      </c>
      <c r="F82" s="328">
        <v>7.6999999999999993</v>
      </c>
      <c r="G82" s="323">
        <f t="shared" si="18"/>
        <v>-12.3</v>
      </c>
      <c r="H82" s="260">
        <v>317.43675954245577</v>
      </c>
      <c r="I82" s="265">
        <v>40.73159272848973</v>
      </c>
      <c r="J82" s="236">
        <v>-276.70516681396606</v>
      </c>
      <c r="K82" s="330"/>
      <c r="L82" s="241">
        <v>4.3638072215155717</v>
      </c>
      <c r="M82" s="291">
        <v>-25</v>
      </c>
      <c r="N82" s="291">
        <v>-50</v>
      </c>
      <c r="O82" s="291">
        <v>-75</v>
      </c>
      <c r="P82" s="257">
        <v>-100</v>
      </c>
      <c r="Q82" s="430">
        <v>217.43675954245577</v>
      </c>
      <c r="R82" s="333"/>
      <c r="S82" s="451">
        <v>-2.4130957502776218E-2</v>
      </c>
      <c r="T82" s="452">
        <v>0.13824486439157718</v>
      </c>
      <c r="U82" s="452">
        <v>0.27648972878315436</v>
      </c>
      <c r="V82" s="453">
        <v>0.41473459317473155</v>
      </c>
      <c r="W82" s="314">
        <v>0.55297945756630873</v>
      </c>
      <c r="X82" s="75"/>
      <c r="Y82" s="547"/>
      <c r="Z82" s="547"/>
      <c r="AA82" s="547"/>
    </row>
    <row r="83" spans="1:27" x14ac:dyDescent="0.2">
      <c r="A83" s="315">
        <v>165</v>
      </c>
      <c r="B83" s="326" t="s">
        <v>60</v>
      </c>
      <c r="C83" s="315">
        <v>5</v>
      </c>
      <c r="D83" s="316">
        <v>16840</v>
      </c>
      <c r="E83" s="339">
        <v>20.5</v>
      </c>
      <c r="F83" s="328">
        <v>8.1999999999999993</v>
      </c>
      <c r="G83" s="323">
        <f t="shared" si="18"/>
        <v>-12.3</v>
      </c>
      <c r="H83" s="260">
        <v>61.509132544232479</v>
      </c>
      <c r="I83" s="265">
        <v>140.6552719722535</v>
      </c>
      <c r="J83" s="236">
        <v>79.14613942802103</v>
      </c>
      <c r="K83" s="330"/>
      <c r="L83" s="241">
        <v>4.363807221515593</v>
      </c>
      <c r="M83" s="291">
        <v>24.999999999999993</v>
      </c>
      <c r="N83" s="291">
        <v>49.999999999999993</v>
      </c>
      <c r="O83" s="291">
        <v>51.432845703381211</v>
      </c>
      <c r="P83" s="257">
        <v>51.432845703381211</v>
      </c>
      <c r="Q83" s="430">
        <v>112.94197824761369</v>
      </c>
      <c r="R83" s="333"/>
      <c r="S83" s="451">
        <v>-2.4721188892838249E-2</v>
      </c>
      <c r="T83" s="452">
        <v>-0.14162626599859476</v>
      </c>
      <c r="U83" s="452">
        <v>-0.28325253199718953</v>
      </c>
      <c r="V83" s="453">
        <v>-0.29136967546607001</v>
      </c>
      <c r="W83" s="314">
        <v>-0.29136967546607001</v>
      </c>
      <c r="X83" s="75"/>
      <c r="Y83" s="547"/>
      <c r="Z83" s="547"/>
      <c r="AA83" s="547"/>
    </row>
    <row r="84" spans="1:27" x14ac:dyDescent="0.2">
      <c r="A84" s="315">
        <v>167</v>
      </c>
      <c r="B84" s="326" t="s">
        <v>61</v>
      </c>
      <c r="C84" s="315">
        <v>12</v>
      </c>
      <c r="D84" s="316">
        <v>75041</v>
      </c>
      <c r="E84" s="339">
        <v>20.5</v>
      </c>
      <c r="F84" s="328">
        <v>8.1999999999999993</v>
      </c>
      <c r="G84" s="323">
        <f t="shared" si="18"/>
        <v>-12.3</v>
      </c>
      <c r="H84" s="260">
        <v>107.91445118436101</v>
      </c>
      <c r="I84" s="265">
        <v>68.345652172432764</v>
      </c>
      <c r="J84" s="236">
        <v>-39.568799011928249</v>
      </c>
      <c r="K84" s="330"/>
      <c r="L84" s="241">
        <v>4.3638072215155859</v>
      </c>
      <c r="M84" s="291">
        <v>-25</v>
      </c>
      <c r="N84" s="291">
        <v>-47.843951035949367</v>
      </c>
      <c r="O84" s="291">
        <v>-47.843951035949367</v>
      </c>
      <c r="P84" s="257">
        <v>-47.843951035949367</v>
      </c>
      <c r="Q84" s="430">
        <v>60.070500148411647</v>
      </c>
      <c r="R84" s="333"/>
      <c r="S84" s="451">
        <v>-2.8182389872482425E-2</v>
      </c>
      <c r="T84" s="452">
        <v>0.16145528687386912</v>
      </c>
      <c r="U84" s="452">
        <v>0.30898635358754212</v>
      </c>
      <c r="V84" s="453">
        <v>0.30898635358754212</v>
      </c>
      <c r="W84" s="314">
        <v>0.30898635358754212</v>
      </c>
      <c r="X84" s="75"/>
      <c r="Y84" s="547"/>
      <c r="Z84" s="547"/>
      <c r="AA84" s="547"/>
    </row>
    <row r="85" spans="1:27" x14ac:dyDescent="0.2">
      <c r="A85" s="315">
        <v>169</v>
      </c>
      <c r="B85" s="326" t="s">
        <v>62</v>
      </c>
      <c r="C85" s="315">
        <v>5</v>
      </c>
      <c r="D85" s="316">
        <v>5516</v>
      </c>
      <c r="E85" s="339">
        <v>20.5</v>
      </c>
      <c r="F85" s="328">
        <v>8.1999999999999993</v>
      </c>
      <c r="G85" s="323">
        <f t="shared" si="18"/>
        <v>-12.3</v>
      </c>
      <c r="H85" s="260">
        <v>293.88139280210822</v>
      </c>
      <c r="I85" s="265">
        <v>174.51755097317607</v>
      </c>
      <c r="J85" s="236">
        <v>-119.36384182893215</v>
      </c>
      <c r="K85" s="330"/>
      <c r="L85" s="241">
        <v>4.3638072215155717</v>
      </c>
      <c r="M85" s="291">
        <v>-25</v>
      </c>
      <c r="N85" s="291">
        <v>-50</v>
      </c>
      <c r="O85" s="291">
        <v>-75</v>
      </c>
      <c r="P85" s="257">
        <v>-100</v>
      </c>
      <c r="Q85" s="430">
        <v>193.88139280210822</v>
      </c>
      <c r="R85" s="333"/>
      <c r="S85" s="451">
        <v>-2.6243281924388261E-2</v>
      </c>
      <c r="T85" s="452">
        <v>0.1503462492281788</v>
      </c>
      <c r="U85" s="452">
        <v>0.30069249845635759</v>
      </c>
      <c r="V85" s="453">
        <v>0.45103874768453633</v>
      </c>
      <c r="W85" s="314">
        <v>0.60138499691271519</v>
      </c>
      <c r="X85" s="75"/>
      <c r="Y85" s="547"/>
      <c r="Z85" s="547"/>
      <c r="AA85" s="547"/>
    </row>
    <row r="86" spans="1:27" x14ac:dyDescent="0.2">
      <c r="A86" s="315">
        <v>171</v>
      </c>
      <c r="B86" s="326" t="s">
        <v>63</v>
      </c>
      <c r="C86" s="315">
        <v>10</v>
      </c>
      <c r="D86" s="316">
        <v>5178</v>
      </c>
      <c r="E86" s="339">
        <v>20.25</v>
      </c>
      <c r="F86" s="328">
        <v>7.9499999999999993</v>
      </c>
      <c r="G86" s="323">
        <f t="shared" si="18"/>
        <v>-12.3</v>
      </c>
      <c r="H86" s="260">
        <v>141.05946394567891</v>
      </c>
      <c r="I86" s="265">
        <v>53.210755915148994</v>
      </c>
      <c r="J86" s="236">
        <v>-87.84870803052992</v>
      </c>
      <c r="K86" s="330"/>
      <c r="L86" s="241">
        <v>4.3638072215156001</v>
      </c>
      <c r="M86" s="291">
        <v>-25</v>
      </c>
      <c r="N86" s="291">
        <v>-50</v>
      </c>
      <c r="O86" s="291">
        <v>-75</v>
      </c>
      <c r="P86" s="257">
        <v>-100</v>
      </c>
      <c r="Q86" s="430">
        <v>41.059463945678914</v>
      </c>
      <c r="R86" s="333"/>
      <c r="S86" s="451">
        <v>-2.8855902080561262E-2</v>
      </c>
      <c r="T86" s="452">
        <v>0.16531379948619315</v>
      </c>
      <c r="U86" s="452">
        <v>0.33062759897238631</v>
      </c>
      <c r="V86" s="453">
        <v>0.49594139845857943</v>
      </c>
      <c r="W86" s="314">
        <v>0.66125519794477261</v>
      </c>
      <c r="X86" s="75"/>
      <c r="Y86" s="547"/>
      <c r="Z86" s="547"/>
      <c r="AA86" s="547"/>
    </row>
    <row r="87" spans="1:27" x14ac:dyDescent="0.2">
      <c r="A87" s="315">
        <v>172</v>
      </c>
      <c r="B87" s="326" t="s">
        <v>64</v>
      </c>
      <c r="C87" s="315">
        <v>13</v>
      </c>
      <c r="D87" s="316">
        <v>4782</v>
      </c>
      <c r="E87" s="339">
        <v>21</v>
      </c>
      <c r="F87" s="328">
        <v>8.6999999999999993</v>
      </c>
      <c r="G87" s="323">
        <f t="shared" si="18"/>
        <v>-12.3</v>
      </c>
      <c r="H87" s="260">
        <v>730.77017752165705</v>
      </c>
      <c r="I87" s="265">
        <v>507.90593060462055</v>
      </c>
      <c r="J87" s="236">
        <v>-222.8642469170365</v>
      </c>
      <c r="K87" s="330"/>
      <c r="L87" s="241">
        <v>4.3638072215155717</v>
      </c>
      <c r="M87" s="291">
        <v>-25</v>
      </c>
      <c r="N87" s="291">
        <v>-50</v>
      </c>
      <c r="O87" s="291">
        <v>-75</v>
      </c>
      <c r="P87" s="257">
        <v>-100</v>
      </c>
      <c r="Q87" s="430">
        <v>630.77017752165705</v>
      </c>
      <c r="R87" s="333"/>
      <c r="S87" s="451">
        <v>-3.2525897634369159E-2</v>
      </c>
      <c r="T87" s="452">
        <v>0.18633899243991325</v>
      </c>
      <c r="U87" s="452">
        <v>0.37267798487982651</v>
      </c>
      <c r="V87" s="453">
        <v>0.55901697731973976</v>
      </c>
      <c r="W87" s="314">
        <v>0.74535596975965301</v>
      </c>
      <c r="X87" s="75"/>
      <c r="Y87" s="547"/>
      <c r="Z87" s="547"/>
      <c r="AA87" s="547"/>
    </row>
    <row r="88" spans="1:27" x14ac:dyDescent="0.2">
      <c r="A88" s="315">
        <v>174</v>
      </c>
      <c r="B88" s="326" t="s">
        <v>65</v>
      </c>
      <c r="C88" s="315">
        <v>11</v>
      </c>
      <c r="D88" s="316">
        <v>4882</v>
      </c>
      <c r="E88" s="339">
        <v>21.5</v>
      </c>
      <c r="F88" s="328">
        <v>9.1999999999999993</v>
      </c>
      <c r="G88" s="323">
        <f t="shared" si="18"/>
        <v>-12.3</v>
      </c>
      <c r="H88" s="260">
        <v>286.91529407949793</v>
      </c>
      <c r="I88" s="265">
        <v>317.40824679733743</v>
      </c>
      <c r="J88" s="236">
        <v>30.492952717839501</v>
      </c>
      <c r="K88" s="330"/>
      <c r="L88" s="241">
        <v>4.3638072215155717</v>
      </c>
      <c r="M88" s="291">
        <v>6.4876111195630415</v>
      </c>
      <c r="N88" s="291">
        <v>6.4876111195630415</v>
      </c>
      <c r="O88" s="291">
        <v>6.4876111195630415</v>
      </c>
      <c r="P88" s="257">
        <v>6.4876111195630415</v>
      </c>
      <c r="Q88" s="430">
        <v>293.40290519906097</v>
      </c>
      <c r="R88" s="333"/>
      <c r="S88" s="451">
        <v>-3.0433946885025296E-2</v>
      </c>
      <c r="T88" s="452">
        <v>-4.5245722874739637E-2</v>
      </c>
      <c r="U88" s="452">
        <v>-4.5245722874739637E-2</v>
      </c>
      <c r="V88" s="453">
        <v>-4.5245722874739637E-2</v>
      </c>
      <c r="W88" s="314">
        <v>-4.5245722874739637E-2</v>
      </c>
      <c r="X88" s="75"/>
      <c r="Y88" s="547"/>
      <c r="Z88" s="547"/>
      <c r="AA88" s="547"/>
    </row>
    <row r="89" spans="1:27" x14ac:dyDescent="0.2">
      <c r="A89" s="315">
        <v>176</v>
      </c>
      <c r="B89" s="326" t="s">
        <v>66</v>
      </c>
      <c r="C89" s="315">
        <v>12</v>
      </c>
      <c r="D89" s="316">
        <v>5140</v>
      </c>
      <c r="E89" s="339">
        <v>20.75</v>
      </c>
      <c r="F89" s="328">
        <v>8.4499999999999993</v>
      </c>
      <c r="G89" s="323">
        <f t="shared" si="18"/>
        <v>-12.3</v>
      </c>
      <c r="H89" s="260">
        <v>298.39825760810089</v>
      </c>
      <c r="I89" s="265">
        <v>237.29490216693694</v>
      </c>
      <c r="J89" s="236">
        <v>-61.103355441163956</v>
      </c>
      <c r="K89" s="330"/>
      <c r="L89" s="241">
        <v>4.3638072215155717</v>
      </c>
      <c r="M89" s="291">
        <v>-25</v>
      </c>
      <c r="N89" s="291">
        <v>-50</v>
      </c>
      <c r="O89" s="291">
        <v>-71.188085341432327</v>
      </c>
      <c r="P89" s="257">
        <v>-71.188085341432327</v>
      </c>
      <c r="Q89" s="430">
        <v>227.21017226666856</v>
      </c>
      <c r="R89" s="333"/>
      <c r="S89" s="451">
        <v>-3.4716182075063884E-2</v>
      </c>
      <c r="T89" s="452">
        <v>0.19888700573146989</v>
      </c>
      <c r="U89" s="452">
        <v>0.39777401146293978</v>
      </c>
      <c r="V89" s="453">
        <v>0.56633540549255279</v>
      </c>
      <c r="W89" s="314">
        <v>0.56633540549255279</v>
      </c>
      <c r="X89" s="75"/>
      <c r="Y89" s="547"/>
      <c r="Z89" s="547"/>
      <c r="AA89" s="547"/>
    </row>
    <row r="90" spans="1:27" x14ac:dyDescent="0.2">
      <c r="A90" s="315">
        <v>177</v>
      </c>
      <c r="B90" s="326" t="s">
        <v>67</v>
      </c>
      <c r="C90" s="315">
        <v>6</v>
      </c>
      <c r="D90" s="316">
        <v>2033</v>
      </c>
      <c r="E90" s="339">
        <v>21</v>
      </c>
      <c r="F90" s="328">
        <v>8.6999999999999993</v>
      </c>
      <c r="G90" s="323">
        <f t="shared" si="18"/>
        <v>-12.3</v>
      </c>
      <c r="H90" s="260">
        <v>220.28569494217626</v>
      </c>
      <c r="I90" s="265">
        <v>158.66193923034118</v>
      </c>
      <c r="J90" s="236">
        <v>-61.623755711835088</v>
      </c>
      <c r="K90" s="330"/>
      <c r="L90" s="241">
        <v>4.3638072215156001</v>
      </c>
      <c r="M90" s="291">
        <v>-25</v>
      </c>
      <c r="N90" s="291">
        <v>-50</v>
      </c>
      <c r="O90" s="291">
        <v>-65.932154424539107</v>
      </c>
      <c r="P90" s="257">
        <v>-65.932154424539107</v>
      </c>
      <c r="Q90" s="430">
        <v>154.35354051763716</v>
      </c>
      <c r="R90" s="333"/>
      <c r="S90" s="451">
        <v>-2.8909897368985905E-2</v>
      </c>
      <c r="T90" s="452">
        <v>0.16562313538076714</v>
      </c>
      <c r="U90" s="452">
        <v>0.33124627076153429</v>
      </c>
      <c r="V90" s="453">
        <v>0.43679560552804347</v>
      </c>
      <c r="W90" s="314">
        <v>0.43679560552804347</v>
      </c>
      <c r="X90" s="75"/>
      <c r="Y90" s="547"/>
      <c r="Z90" s="547"/>
      <c r="AA90" s="547"/>
    </row>
    <row r="91" spans="1:27" x14ac:dyDescent="0.2">
      <c r="A91" s="315">
        <v>178</v>
      </c>
      <c r="B91" s="326" t="s">
        <v>68</v>
      </c>
      <c r="C91" s="315">
        <v>10</v>
      </c>
      <c r="D91" s="316">
        <v>6616</v>
      </c>
      <c r="E91" s="339">
        <v>19.75</v>
      </c>
      <c r="F91" s="328">
        <v>7.4499999999999993</v>
      </c>
      <c r="G91" s="323">
        <f t="shared" si="18"/>
        <v>-12.3</v>
      </c>
      <c r="H91" s="260">
        <v>357.54710552900531</v>
      </c>
      <c r="I91" s="265">
        <v>191.49266711195864</v>
      </c>
      <c r="J91" s="236">
        <v>-166.05443841704667</v>
      </c>
      <c r="K91" s="330"/>
      <c r="L91" s="241">
        <v>4.3638072215155717</v>
      </c>
      <c r="M91" s="291">
        <v>-25</v>
      </c>
      <c r="N91" s="291">
        <v>-50</v>
      </c>
      <c r="O91" s="291">
        <v>-75</v>
      </c>
      <c r="P91" s="257">
        <v>-100</v>
      </c>
      <c r="Q91" s="430">
        <v>257.54710552900531</v>
      </c>
      <c r="R91" s="333"/>
      <c r="S91" s="451">
        <v>-3.2575139879531506E-2</v>
      </c>
      <c r="T91" s="452">
        <v>0.18662109842364896</v>
      </c>
      <c r="U91" s="452">
        <v>0.37324219684729792</v>
      </c>
      <c r="V91" s="453">
        <v>0.55986329527094691</v>
      </c>
      <c r="W91" s="314">
        <v>0.74648439369459585</v>
      </c>
      <c r="X91" s="75"/>
      <c r="Y91" s="547"/>
      <c r="Z91" s="547"/>
      <c r="AA91" s="547"/>
    </row>
    <row r="92" spans="1:27" x14ac:dyDescent="0.2">
      <c r="A92" s="315">
        <v>179</v>
      </c>
      <c r="B92" s="326" t="s">
        <v>69</v>
      </c>
      <c r="C92" s="315">
        <v>13</v>
      </c>
      <c r="D92" s="316">
        <v>135780</v>
      </c>
      <c r="E92" s="339">
        <v>20</v>
      </c>
      <c r="F92" s="328">
        <v>7.6999999999999993</v>
      </c>
      <c r="G92" s="323">
        <f t="shared" si="18"/>
        <v>-12.3</v>
      </c>
      <c r="H92" s="260">
        <v>38.056031034422794</v>
      </c>
      <c r="I92" s="265">
        <v>-3.4526350705099311</v>
      </c>
      <c r="J92" s="236">
        <v>-41.508666104932729</v>
      </c>
      <c r="K92" s="330"/>
      <c r="L92" s="241">
        <v>4.3638072215155859</v>
      </c>
      <c r="M92" s="291">
        <v>-25.000000000000004</v>
      </c>
      <c r="N92" s="291">
        <v>-43.924622356584521</v>
      </c>
      <c r="O92" s="291">
        <v>-43.924622356584521</v>
      </c>
      <c r="P92" s="257">
        <v>-43.924622356584521</v>
      </c>
      <c r="Q92" s="430">
        <v>-5.8685913221617305</v>
      </c>
      <c r="R92" s="333"/>
      <c r="S92" s="451">
        <v>-2.6048401164148811E-2</v>
      </c>
      <c r="T92" s="452">
        <v>0.14922978858757877</v>
      </c>
      <c r="U92" s="452">
        <v>0.2621944843224937</v>
      </c>
      <c r="V92" s="453">
        <v>0.2621944843224937</v>
      </c>
      <c r="W92" s="314">
        <v>0.2621944843224937</v>
      </c>
      <c r="X92" s="75"/>
      <c r="Y92" s="547"/>
      <c r="Z92" s="547"/>
      <c r="AA92" s="547"/>
    </row>
    <row r="93" spans="1:27" x14ac:dyDescent="0.2">
      <c r="A93" s="315">
        <v>181</v>
      </c>
      <c r="B93" s="326" t="s">
        <v>70</v>
      </c>
      <c r="C93" s="315">
        <v>4</v>
      </c>
      <c r="D93" s="316">
        <v>1997</v>
      </c>
      <c r="E93" s="339">
        <v>21.5</v>
      </c>
      <c r="F93" s="328">
        <v>9.1999999999999993</v>
      </c>
      <c r="G93" s="323">
        <f t="shared" si="18"/>
        <v>-12.3</v>
      </c>
      <c r="H93" s="260">
        <v>-232.43275409475802</v>
      </c>
      <c r="I93" s="265">
        <v>-204.0599352823196</v>
      </c>
      <c r="J93" s="236">
        <v>28.372818812438425</v>
      </c>
      <c r="K93" s="330"/>
      <c r="L93" s="241">
        <v>4.3638072215155717</v>
      </c>
      <c r="M93" s="291">
        <v>9.4985025689645113</v>
      </c>
      <c r="N93" s="291">
        <v>9.4985025689645113</v>
      </c>
      <c r="O93" s="291">
        <v>9.4985025689645113</v>
      </c>
      <c r="P93" s="257">
        <v>9.4985025689645113</v>
      </c>
      <c r="Q93" s="430">
        <v>-222.93425152579351</v>
      </c>
      <c r="R93" s="333"/>
      <c r="S93" s="451">
        <v>-3.3978521132769501E-2</v>
      </c>
      <c r="T93" s="452">
        <v>-7.3959516056975386E-2</v>
      </c>
      <c r="U93" s="452">
        <v>-7.3959516056975386E-2</v>
      </c>
      <c r="V93" s="453">
        <v>-7.3959516056975386E-2</v>
      </c>
      <c r="W93" s="314">
        <v>-7.3959516056975386E-2</v>
      </c>
      <c r="X93" s="75"/>
      <c r="Y93" s="547"/>
      <c r="Z93" s="547"/>
      <c r="AA93" s="547"/>
    </row>
    <row r="94" spans="1:27" x14ac:dyDescent="0.2">
      <c r="A94" s="315">
        <v>182</v>
      </c>
      <c r="B94" s="326" t="s">
        <v>71</v>
      </c>
      <c r="C94" s="315">
        <v>13</v>
      </c>
      <c r="D94" s="316">
        <v>21808</v>
      </c>
      <c r="E94" s="339">
        <v>21</v>
      </c>
      <c r="F94" s="328">
        <v>8.6999999999999993</v>
      </c>
      <c r="G94" s="323">
        <f t="shared" si="18"/>
        <v>-12.3</v>
      </c>
      <c r="H94" s="260">
        <v>351.63784247822508</v>
      </c>
      <c r="I94" s="265">
        <v>230.13597321433582</v>
      </c>
      <c r="J94" s="236">
        <v>-121.50186926388926</v>
      </c>
      <c r="K94" s="330"/>
      <c r="L94" s="241">
        <v>4.3638072215155717</v>
      </c>
      <c r="M94" s="291">
        <v>-25</v>
      </c>
      <c r="N94" s="291">
        <v>-50</v>
      </c>
      <c r="O94" s="291">
        <v>-75</v>
      </c>
      <c r="P94" s="257">
        <v>-100</v>
      </c>
      <c r="Q94" s="430">
        <v>251.63784247822508</v>
      </c>
      <c r="R94" s="333"/>
      <c r="S94" s="451">
        <v>-2.5501978975361488E-2</v>
      </c>
      <c r="T94" s="452">
        <v>0.14609936736907755</v>
      </c>
      <c r="U94" s="452">
        <v>0.29219873473815511</v>
      </c>
      <c r="V94" s="453">
        <v>0.43829810210723269</v>
      </c>
      <c r="W94" s="314">
        <v>0.58439746947631022</v>
      </c>
      <c r="X94" s="75"/>
      <c r="Y94" s="547"/>
      <c r="Z94" s="547"/>
      <c r="AA94" s="547"/>
    </row>
    <row r="95" spans="1:27" x14ac:dyDescent="0.2">
      <c r="A95" s="315">
        <v>186</v>
      </c>
      <c r="B95" s="326" t="s">
        <v>72</v>
      </c>
      <c r="C95" s="315">
        <v>1</v>
      </c>
      <c r="D95" s="316">
        <v>40390</v>
      </c>
      <c r="E95" s="339">
        <v>19.75</v>
      </c>
      <c r="F95" s="328">
        <v>7.4499999999999993</v>
      </c>
      <c r="G95" s="323">
        <f t="shared" si="18"/>
        <v>-12.3</v>
      </c>
      <c r="H95" s="260">
        <v>-113.55085080237561</v>
      </c>
      <c r="I95" s="265">
        <v>-27.378292093494796</v>
      </c>
      <c r="J95" s="236">
        <v>86.172558708880814</v>
      </c>
      <c r="K95" s="330"/>
      <c r="L95" s="241">
        <v>4.3638072215155859</v>
      </c>
      <c r="M95" s="291">
        <v>25</v>
      </c>
      <c r="N95" s="291">
        <v>50</v>
      </c>
      <c r="O95" s="291">
        <v>75</v>
      </c>
      <c r="P95" s="257">
        <v>92.099392150688587</v>
      </c>
      <c r="Q95" s="430">
        <v>-21.45145865168702</v>
      </c>
      <c r="R95" s="333"/>
      <c r="S95" s="451">
        <v>-2.0844090142117321E-2</v>
      </c>
      <c r="T95" s="452">
        <v>-0.11941459076919303</v>
      </c>
      <c r="U95" s="452">
        <v>-0.23882918153838606</v>
      </c>
      <c r="V95" s="453">
        <v>-0.35824377230757909</v>
      </c>
      <c r="W95" s="314">
        <v>-0.43992044895063626</v>
      </c>
      <c r="X95" s="75"/>
      <c r="Y95" s="547"/>
      <c r="Z95" s="547"/>
      <c r="AA95" s="547"/>
    </row>
    <row r="96" spans="1:27" x14ac:dyDescent="0.2">
      <c r="A96" s="315">
        <v>202</v>
      </c>
      <c r="B96" s="326" t="s">
        <v>73</v>
      </c>
      <c r="C96" s="315">
        <v>2</v>
      </c>
      <c r="D96" s="316">
        <v>32148</v>
      </c>
      <c r="E96" s="339">
        <v>19.25</v>
      </c>
      <c r="F96" s="328">
        <v>6.9499999999999993</v>
      </c>
      <c r="G96" s="323">
        <f t="shared" si="18"/>
        <v>-12.3</v>
      </c>
      <c r="H96" s="260">
        <v>-48.116282296872207</v>
      </c>
      <c r="I96" s="265">
        <v>-25.078788401816944</v>
      </c>
      <c r="J96" s="236">
        <v>23.037493895055263</v>
      </c>
      <c r="K96" s="330"/>
      <c r="L96" s="241">
        <v>4.3638072215155859</v>
      </c>
      <c r="M96" s="291">
        <v>25</v>
      </c>
      <c r="N96" s="291">
        <v>27.867828195725377</v>
      </c>
      <c r="O96" s="291">
        <v>27.867828195725377</v>
      </c>
      <c r="P96" s="257">
        <v>27.867828195725377</v>
      </c>
      <c r="Q96" s="430">
        <v>-20.24845410114683</v>
      </c>
      <c r="R96" s="333"/>
      <c r="S96" s="451">
        <v>-2.1465734119096799E-2</v>
      </c>
      <c r="T96" s="452">
        <v>-0.12297595327573599</v>
      </c>
      <c r="U96" s="452">
        <v>-0.13708290952375049</v>
      </c>
      <c r="V96" s="453">
        <v>-0.13708290952375049</v>
      </c>
      <c r="W96" s="314">
        <v>-0.13708290952375049</v>
      </c>
      <c r="X96" s="75"/>
      <c r="Y96" s="547"/>
      <c r="Z96" s="547"/>
      <c r="AA96" s="547"/>
    </row>
    <row r="97" spans="1:27" x14ac:dyDescent="0.2">
      <c r="A97" s="315">
        <v>204</v>
      </c>
      <c r="B97" s="326" t="s">
        <v>74</v>
      </c>
      <c r="C97" s="315">
        <v>11</v>
      </c>
      <c r="D97" s="316">
        <v>3214</v>
      </c>
      <c r="E97" s="339">
        <v>21.25</v>
      </c>
      <c r="F97" s="328">
        <v>8.9499999999999993</v>
      </c>
      <c r="G97" s="323">
        <f t="shared" si="18"/>
        <v>-12.3</v>
      </c>
      <c r="H97" s="260">
        <v>274.22385128887538</v>
      </c>
      <c r="I97" s="265">
        <v>294.64392698435961</v>
      </c>
      <c r="J97" s="236">
        <v>20.420075695484229</v>
      </c>
      <c r="K97" s="330"/>
      <c r="L97" s="241">
        <v>4.3638072215155717</v>
      </c>
      <c r="M97" s="291">
        <v>0.45816495087041176</v>
      </c>
      <c r="N97" s="291">
        <v>0.45816495087041176</v>
      </c>
      <c r="O97" s="291">
        <v>0.45816495087041176</v>
      </c>
      <c r="P97" s="257">
        <v>0.45816495087041176</v>
      </c>
      <c r="Q97" s="430">
        <v>274.68201623974579</v>
      </c>
      <c r="R97" s="333"/>
      <c r="S97" s="451">
        <v>-3.6170545193524396E-2</v>
      </c>
      <c r="T97" s="452">
        <v>-3.7976187352729918E-3</v>
      </c>
      <c r="U97" s="452">
        <v>-3.7976187352729918E-3</v>
      </c>
      <c r="V97" s="453">
        <v>-3.7976187352729918E-3</v>
      </c>
      <c r="W97" s="314">
        <v>-3.7976187352729918E-3</v>
      </c>
      <c r="X97" s="75"/>
      <c r="Y97" s="547"/>
      <c r="Z97" s="547"/>
      <c r="AA97" s="547"/>
    </row>
    <row r="98" spans="1:27" x14ac:dyDescent="0.2">
      <c r="A98" s="315">
        <v>205</v>
      </c>
      <c r="B98" s="326" t="s">
        <v>75</v>
      </c>
      <c r="C98" s="315">
        <v>18</v>
      </c>
      <c r="D98" s="316">
        <v>37791</v>
      </c>
      <c r="E98" s="339">
        <v>21</v>
      </c>
      <c r="F98" s="328">
        <v>8.6999999999999993</v>
      </c>
      <c r="G98" s="323">
        <f t="shared" si="18"/>
        <v>-12.3</v>
      </c>
      <c r="H98" s="260">
        <v>104.81245492944018</v>
      </c>
      <c r="I98" s="265">
        <v>78.047268285485828</v>
      </c>
      <c r="J98" s="236">
        <v>-26.765186643954351</v>
      </c>
      <c r="K98" s="330"/>
      <c r="L98" s="241">
        <v>4.3638072215155859</v>
      </c>
      <c r="M98" s="291">
        <v>-25</v>
      </c>
      <c r="N98" s="291">
        <v>-47.180771076246003</v>
      </c>
      <c r="O98" s="291">
        <v>-47.180771076246003</v>
      </c>
      <c r="P98" s="257">
        <v>-47.180771076246003</v>
      </c>
      <c r="Q98" s="430">
        <v>57.631683853194176</v>
      </c>
      <c r="R98" s="333"/>
      <c r="S98" s="451">
        <v>-2.6391096564170099E-2</v>
      </c>
      <c r="T98" s="452">
        <v>0.15119307077802269</v>
      </c>
      <c r="U98" s="452">
        <v>0.2853362264277019</v>
      </c>
      <c r="V98" s="453">
        <v>0.2853362264277019</v>
      </c>
      <c r="W98" s="314">
        <v>0.2853362264277019</v>
      </c>
      <c r="X98" s="75"/>
      <c r="Y98" s="547"/>
      <c r="Z98" s="547"/>
      <c r="AA98" s="547"/>
    </row>
    <row r="99" spans="1:27" x14ac:dyDescent="0.2">
      <c r="A99" s="315">
        <v>208</v>
      </c>
      <c r="B99" s="326" t="s">
        <v>76</v>
      </c>
      <c r="C99" s="315">
        <v>17</v>
      </c>
      <c r="D99" s="316">
        <v>12632</v>
      </c>
      <c r="E99" s="339">
        <v>20</v>
      </c>
      <c r="F99" s="328">
        <v>7.6999999999999993</v>
      </c>
      <c r="G99" s="323">
        <f t="shared" ref="G99:G162" si="19">F99-E99</f>
        <v>-12.3</v>
      </c>
      <c r="H99" s="260">
        <v>270.60462439013185</v>
      </c>
      <c r="I99" s="265">
        <v>127.8035950097748</v>
      </c>
      <c r="J99" s="236">
        <v>-142.80102938035705</v>
      </c>
      <c r="K99" s="330"/>
      <c r="L99" s="241">
        <v>4.3638072215155717</v>
      </c>
      <c r="M99" s="291">
        <v>-25</v>
      </c>
      <c r="N99" s="291">
        <v>-50</v>
      </c>
      <c r="O99" s="291">
        <v>-75</v>
      </c>
      <c r="P99" s="257">
        <v>-100</v>
      </c>
      <c r="Q99" s="430">
        <v>170.60462439013185</v>
      </c>
      <c r="R99" s="333"/>
      <c r="S99" s="451">
        <v>-3.0960115324080682E-2</v>
      </c>
      <c r="T99" s="452">
        <v>0.17736871585110994</v>
      </c>
      <c r="U99" s="452">
        <v>0.35473743170221989</v>
      </c>
      <c r="V99" s="453">
        <v>0.53210614755332986</v>
      </c>
      <c r="W99" s="314">
        <v>0.70947486340443977</v>
      </c>
      <c r="X99" s="75"/>
      <c r="Y99" s="547"/>
      <c r="Z99" s="547"/>
      <c r="AA99" s="547"/>
    </row>
    <row r="100" spans="1:27" x14ac:dyDescent="0.2">
      <c r="A100" s="315">
        <v>211</v>
      </c>
      <c r="B100" s="326" t="s">
        <v>77</v>
      </c>
      <c r="C100" s="315">
        <v>6</v>
      </c>
      <c r="D100" s="316">
        <v>30471</v>
      </c>
      <c r="E100" s="339">
        <v>21</v>
      </c>
      <c r="F100" s="328">
        <v>8.6999999999999993</v>
      </c>
      <c r="G100" s="323">
        <f t="shared" si="19"/>
        <v>-12.3</v>
      </c>
      <c r="H100" s="260">
        <v>264.82760939964123</v>
      </c>
      <c r="I100" s="265">
        <v>185.87929611400824</v>
      </c>
      <c r="J100" s="236">
        <v>-78.948313285632992</v>
      </c>
      <c r="K100" s="330"/>
      <c r="L100" s="241">
        <v>4.3638072215155717</v>
      </c>
      <c r="M100" s="291">
        <v>-25</v>
      </c>
      <c r="N100" s="291">
        <v>-50</v>
      </c>
      <c r="O100" s="291">
        <v>-75</v>
      </c>
      <c r="P100" s="257">
        <v>-89.725713876855451</v>
      </c>
      <c r="Q100" s="430">
        <v>175.10189552278578</v>
      </c>
      <c r="R100" s="333"/>
      <c r="S100" s="451">
        <v>-2.3667277711739595E-2</v>
      </c>
      <c r="T100" s="452">
        <v>0.13558846959971707</v>
      </c>
      <c r="U100" s="452">
        <v>0.27117693919943414</v>
      </c>
      <c r="V100" s="453">
        <v>0.40676540879915118</v>
      </c>
      <c r="W100" s="314">
        <v>0.4866308891321971</v>
      </c>
      <c r="X100" s="75"/>
      <c r="Y100" s="547"/>
      <c r="Z100" s="547"/>
      <c r="AA100" s="547"/>
    </row>
    <row r="101" spans="1:27" x14ac:dyDescent="0.2">
      <c r="A101" s="315">
        <v>213</v>
      </c>
      <c r="B101" s="326" t="s">
        <v>78</v>
      </c>
      <c r="C101" s="315">
        <v>10</v>
      </c>
      <c r="D101" s="316">
        <v>5693</v>
      </c>
      <c r="E101" s="339">
        <v>20</v>
      </c>
      <c r="F101" s="328">
        <v>7.6999999999999993</v>
      </c>
      <c r="G101" s="323">
        <f t="shared" si="19"/>
        <v>-12.3</v>
      </c>
      <c r="H101" s="260">
        <v>36.739867420870461</v>
      </c>
      <c r="I101" s="265">
        <v>-145.1098949899843</v>
      </c>
      <c r="J101" s="236">
        <v>-181.84976241085477</v>
      </c>
      <c r="K101" s="330"/>
      <c r="L101" s="241">
        <v>4.3638072215155859</v>
      </c>
      <c r="M101" s="291">
        <v>-25.000000000000007</v>
      </c>
      <c r="N101" s="291">
        <v>-50.000000000000007</v>
      </c>
      <c r="O101" s="291">
        <v>-75</v>
      </c>
      <c r="P101" s="257">
        <v>-100</v>
      </c>
      <c r="Q101" s="430">
        <v>-63.260132579129547</v>
      </c>
      <c r="R101" s="333"/>
      <c r="S101" s="451">
        <v>-3.2622831230683984E-2</v>
      </c>
      <c r="T101" s="452">
        <v>0.18689431942501011</v>
      </c>
      <c r="U101" s="452">
        <v>0.37378863885002017</v>
      </c>
      <c r="V101" s="453">
        <v>0.56068295827503023</v>
      </c>
      <c r="W101" s="314">
        <v>0.74757727770004023</v>
      </c>
      <c r="X101" s="75"/>
      <c r="Y101" s="547"/>
      <c r="Z101" s="547"/>
      <c r="AA101" s="547"/>
    </row>
    <row r="102" spans="1:27" x14ac:dyDescent="0.2">
      <c r="A102" s="315">
        <v>214</v>
      </c>
      <c r="B102" s="326" t="s">
        <v>79</v>
      </c>
      <c r="C102" s="315">
        <v>4</v>
      </c>
      <c r="D102" s="316">
        <v>11883</v>
      </c>
      <c r="E102" s="339">
        <v>21.5</v>
      </c>
      <c r="F102" s="328">
        <v>9.1999999999999993</v>
      </c>
      <c r="G102" s="323">
        <f t="shared" si="19"/>
        <v>-12.3</v>
      </c>
      <c r="H102" s="260">
        <v>143.99650338919488</v>
      </c>
      <c r="I102" s="265">
        <v>120.16329143611698</v>
      </c>
      <c r="J102" s="236">
        <v>-23.833211953077907</v>
      </c>
      <c r="K102" s="330"/>
      <c r="L102" s="241">
        <v>4.3638072215156001</v>
      </c>
      <c r="M102" s="291">
        <v>-25</v>
      </c>
      <c r="N102" s="291">
        <v>-37.020653356325582</v>
      </c>
      <c r="O102" s="291">
        <v>-37.020653356325582</v>
      </c>
      <c r="P102" s="257">
        <v>-37.020653356325582</v>
      </c>
      <c r="Q102" s="430">
        <v>106.9758500328693</v>
      </c>
      <c r="R102" s="333"/>
      <c r="S102" s="451">
        <v>-2.9070470261258793E-2</v>
      </c>
      <c r="T102" s="452">
        <v>0.16654304822362367</v>
      </c>
      <c r="U102" s="452">
        <v>0.24662129828770346</v>
      </c>
      <c r="V102" s="453">
        <v>0.24662129828770346</v>
      </c>
      <c r="W102" s="314">
        <v>0.24662129828770346</v>
      </c>
      <c r="X102" s="75"/>
      <c r="Y102" s="547"/>
      <c r="Z102" s="547"/>
      <c r="AA102" s="547"/>
    </row>
    <row r="103" spans="1:27" x14ac:dyDescent="0.2">
      <c r="A103" s="315">
        <v>216</v>
      </c>
      <c r="B103" s="326" t="s">
        <v>80</v>
      </c>
      <c r="C103" s="315">
        <v>13</v>
      </c>
      <c r="D103" s="316">
        <v>1475</v>
      </c>
      <c r="E103" s="339">
        <v>21</v>
      </c>
      <c r="F103" s="328">
        <v>8.6999999999999993</v>
      </c>
      <c r="G103" s="323">
        <f t="shared" si="19"/>
        <v>-12.3</v>
      </c>
      <c r="H103" s="260">
        <v>191.92055387277409</v>
      </c>
      <c r="I103" s="265">
        <v>216.83721736719042</v>
      </c>
      <c r="J103" s="236">
        <v>24.916663494416326</v>
      </c>
      <c r="K103" s="330"/>
      <c r="L103" s="241">
        <v>4.3638072215156001</v>
      </c>
      <c r="M103" s="291">
        <v>25</v>
      </c>
      <c r="N103" s="291">
        <v>36.587079283646858</v>
      </c>
      <c r="O103" s="291">
        <v>36.587079283646858</v>
      </c>
      <c r="P103" s="257">
        <v>36.587079283646858</v>
      </c>
      <c r="Q103" s="430">
        <v>228.50763315642095</v>
      </c>
      <c r="R103" s="333"/>
      <c r="S103" s="451">
        <v>-3.6425639478409731E-2</v>
      </c>
      <c r="T103" s="452">
        <v>-0.20868038864557525</v>
      </c>
      <c r="U103" s="452">
        <v>-0.30540023697271607</v>
      </c>
      <c r="V103" s="453">
        <v>-0.30540023697271607</v>
      </c>
      <c r="W103" s="314">
        <v>-0.30540023697271607</v>
      </c>
      <c r="X103" s="75"/>
      <c r="Y103" s="547"/>
      <c r="Z103" s="547"/>
      <c r="AA103" s="547"/>
    </row>
    <row r="104" spans="1:27" x14ac:dyDescent="0.2">
      <c r="A104" s="315">
        <v>217</v>
      </c>
      <c r="B104" s="326" t="s">
        <v>81</v>
      </c>
      <c r="C104" s="315">
        <v>16</v>
      </c>
      <c r="D104" s="316">
        <v>5643</v>
      </c>
      <c r="E104" s="339">
        <v>20.5</v>
      </c>
      <c r="F104" s="328">
        <v>8.1999999999999993</v>
      </c>
      <c r="G104" s="323">
        <f t="shared" si="19"/>
        <v>-12.3</v>
      </c>
      <c r="H104" s="260">
        <v>175.44214113399326</v>
      </c>
      <c r="I104" s="265">
        <v>285.94378177958652</v>
      </c>
      <c r="J104" s="236">
        <v>110.50164064559326</v>
      </c>
      <c r="K104" s="330"/>
      <c r="L104" s="241">
        <v>4.3638072215156001</v>
      </c>
      <c r="M104" s="291">
        <v>25</v>
      </c>
      <c r="N104" s="291">
        <v>50</v>
      </c>
      <c r="O104" s="291">
        <v>75</v>
      </c>
      <c r="P104" s="257">
        <v>78.400561672163093</v>
      </c>
      <c r="Q104" s="430">
        <v>253.84270280615635</v>
      </c>
      <c r="R104" s="333"/>
      <c r="S104" s="451">
        <v>-2.9462742950460752E-2</v>
      </c>
      <c r="T104" s="452">
        <v>-0.16879035584566912</v>
      </c>
      <c r="U104" s="452">
        <v>-0.33758071169133824</v>
      </c>
      <c r="V104" s="453">
        <v>-0.50637106753700734</v>
      </c>
      <c r="W104" s="314">
        <v>-0.5293303481257895</v>
      </c>
      <c r="X104" s="75"/>
      <c r="Y104" s="547"/>
      <c r="Z104" s="547"/>
      <c r="AA104" s="547"/>
    </row>
    <row r="105" spans="1:27" x14ac:dyDescent="0.2">
      <c r="A105" s="315">
        <v>218</v>
      </c>
      <c r="B105" s="326" t="s">
        <v>82</v>
      </c>
      <c r="C105" s="315">
        <v>14</v>
      </c>
      <c r="D105" s="316">
        <v>1409</v>
      </c>
      <c r="E105" s="339">
        <v>22</v>
      </c>
      <c r="F105" s="328">
        <v>9.6999999999999993</v>
      </c>
      <c r="G105" s="323">
        <f t="shared" si="19"/>
        <v>-12.3</v>
      </c>
      <c r="H105" s="260">
        <v>460.4817497532577</v>
      </c>
      <c r="I105" s="265">
        <v>311.50243370718971</v>
      </c>
      <c r="J105" s="236">
        <v>-148.97931604606799</v>
      </c>
      <c r="K105" s="330"/>
      <c r="L105" s="241">
        <v>4.3638072215155717</v>
      </c>
      <c r="M105" s="291">
        <v>-25</v>
      </c>
      <c r="N105" s="291">
        <v>-50</v>
      </c>
      <c r="O105" s="291">
        <v>-75</v>
      </c>
      <c r="P105" s="257">
        <v>-100</v>
      </c>
      <c r="Q105" s="430">
        <v>360.4817497532577</v>
      </c>
      <c r="R105" s="333"/>
      <c r="S105" s="451">
        <v>-3.3822202131256737E-2</v>
      </c>
      <c r="T105" s="452">
        <v>0.19376544617105085</v>
      </c>
      <c r="U105" s="452">
        <v>0.3875308923421017</v>
      </c>
      <c r="V105" s="453">
        <v>0.58129633851315254</v>
      </c>
      <c r="W105" s="314">
        <v>0.77506178468420339</v>
      </c>
      <c r="X105" s="75"/>
      <c r="Y105" s="547"/>
      <c r="Z105" s="547"/>
      <c r="AA105" s="547"/>
    </row>
    <row r="106" spans="1:27" x14ac:dyDescent="0.2">
      <c r="A106" s="315">
        <v>224</v>
      </c>
      <c r="B106" s="326" t="s">
        <v>83</v>
      </c>
      <c r="C106" s="315">
        <v>1</v>
      </c>
      <c r="D106" s="316">
        <v>8977</v>
      </c>
      <c r="E106" s="339">
        <v>20.75</v>
      </c>
      <c r="F106" s="328">
        <v>8.4499999999999993</v>
      </c>
      <c r="G106" s="323">
        <f t="shared" si="19"/>
        <v>-12.3</v>
      </c>
      <c r="H106" s="260">
        <v>328.93302394068633</v>
      </c>
      <c r="I106" s="265">
        <v>418.4016723050857</v>
      </c>
      <c r="J106" s="236">
        <v>89.468648364399371</v>
      </c>
      <c r="K106" s="330"/>
      <c r="L106" s="241">
        <v>4.3638072215155717</v>
      </c>
      <c r="M106" s="291">
        <v>25</v>
      </c>
      <c r="N106" s="291">
        <v>50</v>
      </c>
      <c r="O106" s="291">
        <v>58.828185692867123</v>
      </c>
      <c r="P106" s="257">
        <v>58.828185692867123</v>
      </c>
      <c r="Q106" s="430">
        <v>387.76120963355345</v>
      </c>
      <c r="R106" s="333"/>
      <c r="S106" s="451">
        <v>-2.6172412407047541E-2</v>
      </c>
      <c r="T106" s="452">
        <v>-0.14994024184893837</v>
      </c>
      <c r="U106" s="452">
        <v>-0.29988048369787673</v>
      </c>
      <c r="V106" s="453">
        <v>-0.35282849561291008</v>
      </c>
      <c r="W106" s="314">
        <v>-0.35282849561291008</v>
      </c>
      <c r="X106" s="75"/>
      <c r="Y106" s="547"/>
      <c r="Z106" s="547"/>
      <c r="AA106" s="547"/>
    </row>
    <row r="107" spans="1:27" x14ac:dyDescent="0.2">
      <c r="A107" s="315">
        <v>226</v>
      </c>
      <c r="B107" s="326" t="s">
        <v>84</v>
      </c>
      <c r="C107" s="315">
        <v>13</v>
      </c>
      <c r="D107" s="316">
        <v>4286</v>
      </c>
      <c r="E107" s="339">
        <v>20</v>
      </c>
      <c r="F107" s="328">
        <v>7.6999999999999993</v>
      </c>
      <c r="G107" s="323">
        <f t="shared" si="19"/>
        <v>-12.3</v>
      </c>
      <c r="H107" s="260">
        <v>46.258874624358064</v>
      </c>
      <c r="I107" s="265">
        <v>15.29051085562948</v>
      </c>
      <c r="J107" s="236">
        <v>-30.968363768728587</v>
      </c>
      <c r="K107" s="330"/>
      <c r="L107" s="241">
        <v>4.3638072215155859</v>
      </c>
      <c r="M107" s="291">
        <v>-25</v>
      </c>
      <c r="N107" s="291">
        <v>-43.608570439470917</v>
      </c>
      <c r="O107" s="291">
        <v>-43.608570439470917</v>
      </c>
      <c r="P107" s="257">
        <v>-43.608570439470917</v>
      </c>
      <c r="Q107" s="430">
        <v>2.6503041848871463</v>
      </c>
      <c r="R107" s="333"/>
      <c r="S107" s="451">
        <v>-3.331223905245536E-2</v>
      </c>
      <c r="T107" s="452">
        <v>0.19084389709180224</v>
      </c>
      <c r="U107" s="452">
        <v>0.33289718117083988</v>
      </c>
      <c r="V107" s="453">
        <v>0.33289718117083988</v>
      </c>
      <c r="W107" s="314">
        <v>0.33289718117083988</v>
      </c>
      <c r="X107" s="75"/>
      <c r="Y107" s="547"/>
      <c r="Z107" s="547"/>
      <c r="AA107" s="547"/>
    </row>
    <row r="108" spans="1:27" x14ac:dyDescent="0.2">
      <c r="A108" s="315">
        <v>230</v>
      </c>
      <c r="B108" s="326" t="s">
        <v>85</v>
      </c>
      <c r="C108" s="315">
        <v>4</v>
      </c>
      <c r="D108" s="316">
        <v>2491</v>
      </c>
      <c r="E108" s="339">
        <v>19.75</v>
      </c>
      <c r="F108" s="328">
        <v>7.4499999999999993</v>
      </c>
      <c r="G108" s="323">
        <f t="shared" si="19"/>
        <v>-12.3</v>
      </c>
      <c r="H108" s="260">
        <v>1.0754295457830525</v>
      </c>
      <c r="I108" s="265">
        <v>-70.458626453645095</v>
      </c>
      <c r="J108" s="236">
        <v>-71.534055999428148</v>
      </c>
      <c r="K108" s="330"/>
      <c r="L108" s="241">
        <v>4.3638072215155859</v>
      </c>
      <c r="M108" s="291">
        <v>-25</v>
      </c>
      <c r="N108" s="291">
        <v>-50</v>
      </c>
      <c r="O108" s="291">
        <v>-75</v>
      </c>
      <c r="P108" s="257">
        <v>-96.880097443622176</v>
      </c>
      <c r="Q108" s="430">
        <v>-95.804667897839124</v>
      </c>
      <c r="R108" s="333"/>
      <c r="S108" s="451">
        <v>-3.538209446891246E-2</v>
      </c>
      <c r="T108" s="452">
        <v>0.20270197944619545</v>
      </c>
      <c r="U108" s="452">
        <v>0.40540395889239089</v>
      </c>
      <c r="V108" s="453">
        <v>0.60810593833858639</v>
      </c>
      <c r="W108" s="314">
        <v>0.78551150083050059</v>
      </c>
      <c r="X108" s="75"/>
      <c r="Y108" s="547"/>
      <c r="Z108" s="547"/>
      <c r="AA108" s="547"/>
    </row>
    <row r="109" spans="1:27" x14ac:dyDescent="0.2">
      <c r="A109" s="315">
        <v>231</v>
      </c>
      <c r="B109" s="326" t="s">
        <v>86</v>
      </c>
      <c r="C109" s="315">
        <v>15</v>
      </c>
      <c r="D109" s="316">
        <v>1324</v>
      </c>
      <c r="E109" s="339">
        <v>21.5</v>
      </c>
      <c r="F109" s="328">
        <v>9.1999999999999993</v>
      </c>
      <c r="G109" s="323">
        <f t="shared" si="19"/>
        <v>-12.3</v>
      </c>
      <c r="H109" s="260">
        <v>-182.44884415114191</v>
      </c>
      <c r="I109" s="265">
        <v>-228.68884244045415</v>
      </c>
      <c r="J109" s="236">
        <v>-46.23999828931224</v>
      </c>
      <c r="K109" s="330"/>
      <c r="L109" s="241">
        <v>4.3638072215156001</v>
      </c>
      <c r="M109" s="291">
        <v>-25</v>
      </c>
      <c r="N109" s="291">
        <v>-26.919928473824939</v>
      </c>
      <c r="O109" s="291">
        <v>-26.919928473824939</v>
      </c>
      <c r="P109" s="257">
        <v>-26.919928473824939</v>
      </c>
      <c r="Q109" s="430">
        <v>-209.36877262496685</v>
      </c>
      <c r="R109" s="333"/>
      <c r="S109" s="451">
        <v>-2.3579169377998026E-2</v>
      </c>
      <c r="T109" s="452">
        <v>0.13508370203512743</v>
      </c>
      <c r="U109" s="452">
        <v>0.14545774387060442</v>
      </c>
      <c r="V109" s="453">
        <v>0.14545774387060442</v>
      </c>
      <c r="W109" s="314">
        <v>0.14545774387060442</v>
      </c>
      <c r="X109" s="75"/>
      <c r="Y109" s="547"/>
      <c r="Z109" s="547"/>
      <c r="AA109" s="547"/>
    </row>
    <row r="110" spans="1:27" x14ac:dyDescent="0.2">
      <c r="A110" s="315">
        <v>232</v>
      </c>
      <c r="B110" s="326" t="s">
        <v>87</v>
      </c>
      <c r="C110" s="315">
        <v>14</v>
      </c>
      <c r="D110" s="316">
        <v>14007</v>
      </c>
      <c r="E110" s="339">
        <v>22</v>
      </c>
      <c r="F110" s="328">
        <v>9.6999999999999993</v>
      </c>
      <c r="G110" s="323">
        <f t="shared" si="19"/>
        <v>-12.3</v>
      </c>
      <c r="H110" s="260">
        <v>175.16140059943891</v>
      </c>
      <c r="I110" s="265">
        <v>279.56134078079538</v>
      </c>
      <c r="J110" s="236">
        <v>104.39994018135647</v>
      </c>
      <c r="K110" s="330"/>
      <c r="L110" s="241">
        <v>4.3638072215156001</v>
      </c>
      <c r="M110" s="291">
        <v>25</v>
      </c>
      <c r="N110" s="291">
        <v>50</v>
      </c>
      <c r="O110" s="291">
        <v>75</v>
      </c>
      <c r="P110" s="257">
        <v>84.089823421418401</v>
      </c>
      <c r="Q110" s="430">
        <v>259.25122402085731</v>
      </c>
      <c r="R110" s="333"/>
      <c r="S110" s="451">
        <v>-3.1983925925207268E-2</v>
      </c>
      <c r="T110" s="452">
        <v>-0.1832340677626158</v>
      </c>
      <c r="U110" s="452">
        <v>-0.36646813552523161</v>
      </c>
      <c r="V110" s="453">
        <v>-0.54970220328784736</v>
      </c>
      <c r="W110" s="314">
        <v>-0.61632481611786305</v>
      </c>
      <c r="X110" s="75"/>
      <c r="Y110" s="547"/>
      <c r="Z110" s="547"/>
      <c r="AA110" s="547"/>
    </row>
    <row r="111" spans="1:27" x14ac:dyDescent="0.2">
      <c r="A111" s="315">
        <v>233</v>
      </c>
      <c r="B111" s="326" t="s">
        <v>88</v>
      </c>
      <c r="C111" s="315">
        <v>14</v>
      </c>
      <c r="D111" s="316">
        <v>16908</v>
      </c>
      <c r="E111" s="339">
        <v>21.75</v>
      </c>
      <c r="F111" s="328">
        <v>9.4499999999999993</v>
      </c>
      <c r="G111" s="323">
        <f t="shared" si="19"/>
        <v>-12.3</v>
      </c>
      <c r="H111" s="260">
        <v>336.36311468144208</v>
      </c>
      <c r="I111" s="265">
        <v>333.24261353216423</v>
      </c>
      <c r="J111" s="236">
        <v>-3.1205011492778567</v>
      </c>
      <c r="K111" s="330"/>
      <c r="L111" s="241">
        <v>4.3638072215155717</v>
      </c>
      <c r="M111" s="291">
        <v>-25</v>
      </c>
      <c r="N111" s="291">
        <v>-26.633791219509135</v>
      </c>
      <c r="O111" s="291">
        <v>-26.633791219509135</v>
      </c>
      <c r="P111" s="257">
        <v>-26.633791219509135</v>
      </c>
      <c r="Q111" s="430">
        <v>309.72932346193295</v>
      </c>
      <c r="R111" s="333"/>
      <c r="S111" s="451">
        <v>-3.0141025329987355E-2</v>
      </c>
      <c r="T111" s="452">
        <v>0.17267619649522023</v>
      </c>
      <c r="U111" s="452">
        <v>0.18396087064130523</v>
      </c>
      <c r="V111" s="453">
        <v>0.18396087064130523</v>
      </c>
      <c r="W111" s="314">
        <v>0.18396087064130523</v>
      </c>
      <c r="X111" s="75"/>
      <c r="Y111" s="547"/>
      <c r="Z111" s="547"/>
      <c r="AA111" s="547"/>
    </row>
    <row r="112" spans="1:27" x14ac:dyDescent="0.2">
      <c r="A112" s="315">
        <v>235</v>
      </c>
      <c r="B112" s="326" t="s">
        <v>89</v>
      </c>
      <c r="C112" s="315">
        <v>1</v>
      </c>
      <c r="D112" s="316">
        <v>9357</v>
      </c>
      <c r="E112" s="339">
        <v>16.5</v>
      </c>
      <c r="F112" s="328">
        <v>4.1999999999999993</v>
      </c>
      <c r="G112" s="323">
        <f t="shared" si="19"/>
        <v>-12.3</v>
      </c>
      <c r="H112" s="260">
        <v>-41.562795900469972</v>
      </c>
      <c r="I112" s="265">
        <v>-304.08086687612166</v>
      </c>
      <c r="J112" s="236">
        <v>-262.51807097565171</v>
      </c>
      <c r="K112" s="330"/>
      <c r="L112" s="241">
        <v>4.3638072215155859</v>
      </c>
      <c r="M112" s="291">
        <v>-25.000000000000007</v>
      </c>
      <c r="N112" s="291">
        <v>-50.000000000000007</v>
      </c>
      <c r="O112" s="291">
        <v>-75</v>
      </c>
      <c r="P112" s="257">
        <v>-100</v>
      </c>
      <c r="Q112" s="430">
        <v>-141.56279590046998</v>
      </c>
      <c r="R112" s="333"/>
      <c r="S112" s="451">
        <v>-1.2033741595781626E-2</v>
      </c>
      <c r="T112" s="452">
        <v>6.8940611860955514E-2</v>
      </c>
      <c r="U112" s="452">
        <v>0.137881223721911</v>
      </c>
      <c r="V112" s="453">
        <v>0.20682183558286649</v>
      </c>
      <c r="W112" s="314">
        <v>0.27576244744382195</v>
      </c>
      <c r="X112" s="75"/>
      <c r="Y112" s="547"/>
      <c r="Z112" s="547"/>
      <c r="AA112" s="547"/>
    </row>
    <row r="113" spans="1:27" x14ac:dyDescent="0.2">
      <c r="A113" s="315">
        <v>236</v>
      </c>
      <c r="B113" s="326" t="s">
        <v>90</v>
      </c>
      <c r="C113" s="315">
        <v>16</v>
      </c>
      <c r="D113" s="316">
        <v>4283</v>
      </c>
      <c r="E113" s="339">
        <v>21.5</v>
      </c>
      <c r="F113" s="328">
        <v>9.1999999999999993</v>
      </c>
      <c r="G113" s="323">
        <f t="shared" si="19"/>
        <v>-12.3</v>
      </c>
      <c r="H113" s="260">
        <v>253.63994919562475</v>
      </c>
      <c r="I113" s="265">
        <v>395.23709469023305</v>
      </c>
      <c r="J113" s="236">
        <v>141.5971454946083</v>
      </c>
      <c r="K113" s="330"/>
      <c r="L113" s="241">
        <v>4.3638072215155717</v>
      </c>
      <c r="M113" s="291">
        <v>25</v>
      </c>
      <c r="N113" s="291">
        <v>50</v>
      </c>
      <c r="O113" s="291">
        <v>75</v>
      </c>
      <c r="P113" s="257">
        <v>100</v>
      </c>
      <c r="Q113" s="430">
        <v>353.63994919562475</v>
      </c>
      <c r="R113" s="333"/>
      <c r="S113" s="451">
        <v>-2.9858057084412915E-2</v>
      </c>
      <c r="T113" s="452">
        <v>-0.1710550877293513</v>
      </c>
      <c r="U113" s="452">
        <v>-0.34211017545870259</v>
      </c>
      <c r="V113" s="453">
        <v>-0.51316526318805389</v>
      </c>
      <c r="W113" s="314">
        <v>-0.68422035091740518</v>
      </c>
      <c r="X113" s="75"/>
      <c r="Y113" s="547"/>
      <c r="Z113" s="547"/>
      <c r="AA113" s="547"/>
    </row>
    <row r="114" spans="1:27" x14ac:dyDescent="0.2">
      <c r="A114" s="315">
        <v>239</v>
      </c>
      <c r="B114" s="326" t="s">
        <v>91</v>
      </c>
      <c r="C114" s="315">
        <v>11</v>
      </c>
      <c r="D114" s="316">
        <v>2398</v>
      </c>
      <c r="E114" s="339">
        <v>19.5</v>
      </c>
      <c r="F114" s="328">
        <v>7.1999999999999993</v>
      </c>
      <c r="G114" s="323">
        <f t="shared" si="19"/>
        <v>-12.3</v>
      </c>
      <c r="H114" s="260">
        <v>-10.912350437828712</v>
      </c>
      <c r="I114" s="265">
        <v>-118.27979971515015</v>
      </c>
      <c r="J114" s="236">
        <v>-107.36744927732144</v>
      </c>
      <c r="K114" s="330"/>
      <c r="L114" s="241">
        <v>4.3638072215155859</v>
      </c>
      <c r="M114" s="291">
        <v>-24.999999999999993</v>
      </c>
      <c r="N114" s="291">
        <v>-49.999999999999993</v>
      </c>
      <c r="O114" s="291">
        <v>-75</v>
      </c>
      <c r="P114" s="257">
        <v>-100</v>
      </c>
      <c r="Q114" s="430">
        <v>-110.91235043782871</v>
      </c>
      <c r="R114" s="333"/>
      <c r="S114" s="451">
        <v>-3.1823791794651508E-2</v>
      </c>
      <c r="T114" s="452">
        <v>0.18231666856034279</v>
      </c>
      <c r="U114" s="452">
        <v>0.36463333712068563</v>
      </c>
      <c r="V114" s="453">
        <v>0.54695000568102847</v>
      </c>
      <c r="W114" s="314">
        <v>0.72926667424137137</v>
      </c>
      <c r="X114" s="75"/>
      <c r="Y114" s="547"/>
      <c r="Z114" s="547"/>
      <c r="AA114" s="547"/>
    </row>
    <row r="115" spans="1:27" x14ac:dyDescent="0.2">
      <c r="A115" s="315">
        <v>240</v>
      </c>
      <c r="B115" s="326" t="s">
        <v>92</v>
      </c>
      <c r="C115" s="315">
        <v>19</v>
      </c>
      <c r="D115" s="316">
        <v>21929</v>
      </c>
      <c r="E115" s="339">
        <v>21.25</v>
      </c>
      <c r="F115" s="328">
        <v>8.9499999999999993</v>
      </c>
      <c r="G115" s="323">
        <f t="shared" si="19"/>
        <v>-12.3</v>
      </c>
      <c r="H115" s="260">
        <v>1.391005130697631</v>
      </c>
      <c r="I115" s="265">
        <v>5.7298750534600664</v>
      </c>
      <c r="J115" s="236">
        <v>4.3388699227624352</v>
      </c>
      <c r="K115" s="330"/>
      <c r="L115" s="241">
        <v>4.3638072215155859</v>
      </c>
      <c r="M115" s="291">
        <v>-3.8601949050376172</v>
      </c>
      <c r="N115" s="291">
        <v>-3.8601949050376172</v>
      </c>
      <c r="O115" s="291">
        <v>-3.8601949050376172</v>
      </c>
      <c r="P115" s="257">
        <v>-3.8601949050376172</v>
      </c>
      <c r="Q115" s="430">
        <v>-2.4691897743399864</v>
      </c>
      <c r="R115" s="333"/>
      <c r="S115" s="451">
        <v>-2.5479138710741783E-2</v>
      </c>
      <c r="T115" s="452">
        <v>2.2538676995404221E-2</v>
      </c>
      <c r="U115" s="452">
        <v>2.2538676995404221E-2</v>
      </c>
      <c r="V115" s="453">
        <v>2.2538676995404221E-2</v>
      </c>
      <c r="W115" s="314">
        <v>2.2538676995404221E-2</v>
      </c>
      <c r="X115" s="75"/>
      <c r="Y115" s="547"/>
      <c r="Z115" s="547"/>
      <c r="AA115" s="547"/>
    </row>
    <row r="116" spans="1:27" x14ac:dyDescent="0.2">
      <c r="A116" s="315">
        <v>241</v>
      </c>
      <c r="B116" s="326" t="s">
        <v>93</v>
      </c>
      <c r="C116" s="315">
        <v>19</v>
      </c>
      <c r="D116" s="316">
        <v>8469</v>
      </c>
      <c r="E116" s="339">
        <v>21.25</v>
      </c>
      <c r="F116" s="328">
        <v>8.9499999999999993</v>
      </c>
      <c r="G116" s="323">
        <f t="shared" si="19"/>
        <v>-12.3</v>
      </c>
      <c r="H116" s="260">
        <v>210.22704082031689</v>
      </c>
      <c r="I116" s="265">
        <v>276.65852331198079</v>
      </c>
      <c r="J116" s="236">
        <v>66.4314824916639</v>
      </c>
      <c r="K116" s="330"/>
      <c r="L116" s="241">
        <v>4.3638072215156001</v>
      </c>
      <c r="M116" s="291">
        <v>25</v>
      </c>
      <c r="N116" s="291">
        <v>50.000000000000028</v>
      </c>
      <c r="O116" s="291">
        <v>67.548723484652584</v>
      </c>
      <c r="P116" s="257">
        <v>67.548723484652584</v>
      </c>
      <c r="Q116" s="430">
        <v>277.77576430496947</v>
      </c>
      <c r="R116" s="333"/>
      <c r="S116" s="451">
        <v>-2.4290574605726908E-2</v>
      </c>
      <c r="T116" s="452">
        <v>-0.13915930157250686</v>
      </c>
      <c r="U116" s="452">
        <v>-0.27831860314501389</v>
      </c>
      <c r="V116" s="453">
        <v>-0.37600132728954583</v>
      </c>
      <c r="W116" s="314">
        <v>-0.37600132728954583</v>
      </c>
      <c r="X116" s="75"/>
      <c r="Y116" s="547"/>
      <c r="Z116" s="547"/>
      <c r="AA116" s="547"/>
    </row>
    <row r="117" spans="1:27" x14ac:dyDescent="0.2">
      <c r="A117" s="315">
        <v>244</v>
      </c>
      <c r="B117" s="326" t="s">
        <v>94</v>
      </c>
      <c r="C117" s="315">
        <v>17</v>
      </c>
      <c r="D117" s="316">
        <v>16889</v>
      </c>
      <c r="E117" s="339">
        <v>20.5</v>
      </c>
      <c r="F117" s="328">
        <v>8.1999999999999993</v>
      </c>
      <c r="G117" s="323">
        <f t="shared" si="19"/>
        <v>-12.3</v>
      </c>
      <c r="H117" s="260">
        <v>50.148967411544604</v>
      </c>
      <c r="I117" s="265">
        <v>48.486626502871779</v>
      </c>
      <c r="J117" s="236">
        <v>-1.6623409086728245</v>
      </c>
      <c r="K117" s="330"/>
      <c r="L117" s="241">
        <v>4.3638072215155859</v>
      </c>
      <c r="M117" s="291">
        <v>-25</v>
      </c>
      <c r="N117" s="291">
        <v>-31.058945420570911</v>
      </c>
      <c r="O117" s="291">
        <v>-31.058945420570911</v>
      </c>
      <c r="P117" s="257">
        <v>-31.058945420570911</v>
      </c>
      <c r="Q117" s="430">
        <v>19.090021990973693</v>
      </c>
      <c r="R117" s="333"/>
      <c r="S117" s="451">
        <v>-2.4898367607793036E-2</v>
      </c>
      <c r="T117" s="452">
        <v>0.14264131264227589</v>
      </c>
      <c r="U117" s="452">
        <v>0.17721154976300152</v>
      </c>
      <c r="V117" s="453">
        <v>0.17721154976300152</v>
      </c>
      <c r="W117" s="314">
        <v>0.17721154976300152</v>
      </c>
      <c r="X117" s="75"/>
      <c r="Y117" s="547"/>
      <c r="Z117" s="547"/>
      <c r="AA117" s="547"/>
    </row>
    <row r="118" spans="1:27" x14ac:dyDescent="0.2">
      <c r="A118" s="315">
        <v>245</v>
      </c>
      <c r="B118" s="326" t="s">
        <v>95</v>
      </c>
      <c r="C118" s="315">
        <v>1</v>
      </c>
      <c r="D118" s="316">
        <v>35317</v>
      </c>
      <c r="E118" s="339">
        <v>19.25</v>
      </c>
      <c r="F118" s="328">
        <v>6.9499999999999993</v>
      </c>
      <c r="G118" s="323">
        <f t="shared" si="19"/>
        <v>-12.3</v>
      </c>
      <c r="H118" s="260">
        <v>280.28158140082036</v>
      </c>
      <c r="I118" s="265">
        <v>232.22734848537377</v>
      </c>
      <c r="J118" s="236">
        <v>-48.05423291544659</v>
      </c>
      <c r="K118" s="330"/>
      <c r="L118" s="241">
        <v>4.3638072215155717</v>
      </c>
      <c r="M118" s="291">
        <v>-25</v>
      </c>
      <c r="N118" s="291">
        <v>-41.698006901772658</v>
      </c>
      <c r="O118" s="291">
        <v>-41.698006901772658</v>
      </c>
      <c r="P118" s="257">
        <v>-41.698006901772658</v>
      </c>
      <c r="Q118" s="430">
        <v>238.5835744990477</v>
      </c>
      <c r="R118" s="333"/>
      <c r="S118" s="451">
        <v>-2.0988146200132413E-2</v>
      </c>
      <c r="T118" s="452">
        <v>0.12023987962077715</v>
      </c>
      <c r="U118" s="452">
        <v>0.20055053321181915</v>
      </c>
      <c r="V118" s="453">
        <v>0.20055053321181915</v>
      </c>
      <c r="W118" s="314">
        <v>0.20055053321181915</v>
      </c>
      <c r="X118" s="75"/>
      <c r="Y118" s="547"/>
      <c r="Z118" s="547"/>
      <c r="AA118" s="547"/>
    </row>
    <row r="119" spans="1:27" x14ac:dyDescent="0.2">
      <c r="A119" s="315">
        <v>249</v>
      </c>
      <c r="B119" s="326" t="s">
        <v>96</v>
      </c>
      <c r="C119" s="315">
        <v>13</v>
      </c>
      <c r="D119" s="316">
        <v>10177</v>
      </c>
      <c r="E119" s="339">
        <v>20.5</v>
      </c>
      <c r="F119" s="328">
        <v>8.1999999999999993</v>
      </c>
      <c r="G119" s="323">
        <f t="shared" si="19"/>
        <v>-12.3</v>
      </c>
      <c r="H119" s="260">
        <v>131.1925039848883</v>
      </c>
      <c r="I119" s="265">
        <v>-37.079136559057574</v>
      </c>
      <c r="J119" s="236">
        <v>-168.27164054394586</v>
      </c>
      <c r="K119" s="330"/>
      <c r="L119" s="241">
        <v>4.3638072215156001</v>
      </c>
      <c r="M119" s="291">
        <v>-24.999999999999986</v>
      </c>
      <c r="N119" s="291">
        <v>-49.999999999999986</v>
      </c>
      <c r="O119" s="291">
        <v>-74.999999999999986</v>
      </c>
      <c r="P119" s="257">
        <v>-99.999999999999986</v>
      </c>
      <c r="Q119" s="430">
        <v>31.192503984888319</v>
      </c>
      <c r="R119" s="333"/>
      <c r="S119" s="451">
        <v>-2.8267927946935372E-2</v>
      </c>
      <c r="T119" s="452">
        <v>0.16194532957116733</v>
      </c>
      <c r="U119" s="452">
        <v>0.32389065914233478</v>
      </c>
      <c r="V119" s="453">
        <v>0.4858359887135022</v>
      </c>
      <c r="W119" s="314">
        <v>0.64778131828466956</v>
      </c>
      <c r="X119" s="75"/>
      <c r="Y119" s="547"/>
      <c r="Z119" s="547"/>
      <c r="AA119" s="547"/>
    </row>
    <row r="120" spans="1:27" x14ac:dyDescent="0.2">
      <c r="A120" s="315">
        <v>250</v>
      </c>
      <c r="B120" s="326" t="s">
        <v>97</v>
      </c>
      <c r="C120" s="315">
        <v>6</v>
      </c>
      <c r="D120" s="316">
        <v>2080</v>
      </c>
      <c r="E120" s="339">
        <v>21.5</v>
      </c>
      <c r="F120" s="328">
        <v>9.1999999999999993</v>
      </c>
      <c r="G120" s="323">
        <f t="shared" si="19"/>
        <v>-12.3</v>
      </c>
      <c r="H120" s="260">
        <v>-101.42055678063565</v>
      </c>
      <c r="I120" s="265">
        <v>-84.655757547549172</v>
      </c>
      <c r="J120" s="236">
        <v>16.764799233086478</v>
      </c>
      <c r="K120" s="330"/>
      <c r="L120" s="241">
        <v>4.3638072215155859</v>
      </c>
      <c r="M120" s="291">
        <v>9.7113759310886536</v>
      </c>
      <c r="N120" s="291">
        <v>9.7113759310886536</v>
      </c>
      <c r="O120" s="291">
        <v>9.7113759310886536</v>
      </c>
      <c r="P120" s="257">
        <v>9.7113759310886536</v>
      </c>
      <c r="Q120" s="430">
        <v>-91.709180849546996</v>
      </c>
      <c r="R120" s="333"/>
      <c r="S120" s="451">
        <v>-3.4333237395099629E-2</v>
      </c>
      <c r="T120" s="452">
        <v>-7.6406440145016977E-2</v>
      </c>
      <c r="U120" s="452">
        <v>-7.6406440145016977E-2</v>
      </c>
      <c r="V120" s="453">
        <v>-7.6406440145016977E-2</v>
      </c>
      <c r="W120" s="314">
        <v>-7.6406440145016977E-2</v>
      </c>
      <c r="X120" s="75"/>
      <c r="Y120" s="547"/>
      <c r="Z120" s="547"/>
      <c r="AA120" s="547"/>
    </row>
    <row r="121" spans="1:27" x14ac:dyDescent="0.2">
      <c r="A121" s="315">
        <v>256</v>
      </c>
      <c r="B121" s="326" t="s">
        <v>98</v>
      </c>
      <c r="C121" s="315">
        <v>13</v>
      </c>
      <c r="D121" s="316">
        <v>1766</v>
      </c>
      <c r="E121" s="339">
        <v>20.5</v>
      </c>
      <c r="F121" s="328">
        <v>8.1999999999999993</v>
      </c>
      <c r="G121" s="323">
        <f t="shared" si="19"/>
        <v>-12.3</v>
      </c>
      <c r="H121" s="260">
        <v>-40.3064301532767</v>
      </c>
      <c r="I121" s="265">
        <v>12.87098747438362</v>
      </c>
      <c r="J121" s="236">
        <v>53.177417627660319</v>
      </c>
      <c r="K121" s="330"/>
      <c r="L121" s="241">
        <v>4.3638072215155859</v>
      </c>
      <c r="M121" s="291">
        <v>18.505525500543776</v>
      </c>
      <c r="N121" s="291">
        <v>18.505525500543776</v>
      </c>
      <c r="O121" s="291">
        <v>18.505525500543776</v>
      </c>
      <c r="P121" s="257">
        <v>18.505525500543776</v>
      </c>
      <c r="Q121" s="430">
        <v>-21.800904652732925</v>
      </c>
      <c r="R121" s="333"/>
      <c r="S121" s="451">
        <v>-3.8370955592480362E-2</v>
      </c>
      <c r="T121" s="452">
        <v>-0.16271908018665027</v>
      </c>
      <c r="U121" s="452">
        <v>-0.16271908018665027</v>
      </c>
      <c r="V121" s="453">
        <v>-0.16271908018665027</v>
      </c>
      <c r="W121" s="314">
        <v>-0.16271908018665027</v>
      </c>
      <c r="X121" s="75"/>
      <c r="Y121" s="547"/>
      <c r="Z121" s="547"/>
      <c r="AA121" s="547"/>
    </row>
    <row r="122" spans="1:27" x14ac:dyDescent="0.2">
      <c r="A122" s="315">
        <v>257</v>
      </c>
      <c r="B122" s="326" t="s">
        <v>99</v>
      </c>
      <c r="C122" s="315">
        <v>1</v>
      </c>
      <c r="D122" s="316">
        <v>38220</v>
      </c>
      <c r="E122" s="339">
        <v>19.5</v>
      </c>
      <c r="F122" s="328">
        <v>7.1999999999999993</v>
      </c>
      <c r="G122" s="323">
        <f t="shared" si="19"/>
        <v>-12.3</v>
      </c>
      <c r="H122" s="260">
        <v>-70.238999107171111</v>
      </c>
      <c r="I122" s="265">
        <v>-94.130374658907783</v>
      </c>
      <c r="J122" s="236">
        <v>-23.891375551736672</v>
      </c>
      <c r="K122" s="330"/>
      <c r="L122" s="241">
        <v>4.3638072215155859</v>
      </c>
      <c r="M122" s="291">
        <v>-12.88156957362294</v>
      </c>
      <c r="N122" s="291">
        <v>-12.88156957362294</v>
      </c>
      <c r="O122" s="291">
        <v>-12.88156957362294</v>
      </c>
      <c r="P122" s="257">
        <v>-12.88156957362294</v>
      </c>
      <c r="Q122" s="430">
        <v>-83.120568680794051</v>
      </c>
      <c r="R122" s="333"/>
      <c r="S122" s="451">
        <v>-1.9372163546232727E-2</v>
      </c>
      <c r="T122" s="452">
        <v>5.7184898380027507E-2</v>
      </c>
      <c r="U122" s="452">
        <v>5.7184898380027507E-2</v>
      </c>
      <c r="V122" s="453">
        <v>5.7184898380027507E-2</v>
      </c>
      <c r="W122" s="314">
        <v>5.7184898380027507E-2</v>
      </c>
      <c r="X122" s="75"/>
      <c r="Y122" s="547"/>
      <c r="Z122" s="547"/>
      <c r="AA122" s="547"/>
    </row>
    <row r="123" spans="1:27" x14ac:dyDescent="0.2">
      <c r="A123" s="315">
        <v>260</v>
      </c>
      <c r="B123" s="326" t="s">
        <v>100</v>
      </c>
      <c r="C123" s="315">
        <v>12</v>
      </c>
      <c r="D123" s="316">
        <v>10986</v>
      </c>
      <c r="E123" s="339">
        <v>22</v>
      </c>
      <c r="F123" s="328">
        <v>9.6999999999999993</v>
      </c>
      <c r="G123" s="323">
        <f t="shared" si="19"/>
        <v>-12.3</v>
      </c>
      <c r="H123" s="260">
        <v>737.37398837383989</v>
      </c>
      <c r="I123" s="265">
        <v>534.71736299455938</v>
      </c>
      <c r="J123" s="236">
        <v>-202.65662537928051</v>
      </c>
      <c r="K123" s="330"/>
      <c r="L123" s="241">
        <v>4.3638072215155717</v>
      </c>
      <c r="M123" s="291">
        <v>-25</v>
      </c>
      <c r="N123" s="291">
        <v>-50</v>
      </c>
      <c r="O123" s="291">
        <v>-75</v>
      </c>
      <c r="P123" s="257">
        <v>-100</v>
      </c>
      <c r="Q123" s="430">
        <v>637.37398837383989</v>
      </c>
      <c r="R123" s="333"/>
      <c r="S123" s="451">
        <v>-3.1781266824094614E-2</v>
      </c>
      <c r="T123" s="452">
        <v>0.18207304545557365</v>
      </c>
      <c r="U123" s="452">
        <v>0.3641460909111473</v>
      </c>
      <c r="V123" s="453">
        <v>0.54621913636672104</v>
      </c>
      <c r="W123" s="314">
        <v>0.7282921818222946</v>
      </c>
      <c r="X123" s="75"/>
      <c r="Y123" s="547"/>
      <c r="Z123" s="547"/>
      <c r="AA123" s="547"/>
    </row>
    <row r="124" spans="1:27" x14ac:dyDescent="0.2">
      <c r="A124" s="315">
        <v>261</v>
      </c>
      <c r="B124" s="326" t="s">
        <v>101</v>
      </c>
      <c r="C124" s="315">
        <v>19</v>
      </c>
      <c r="D124" s="316">
        <v>6470</v>
      </c>
      <c r="E124" s="339">
        <v>20.25</v>
      </c>
      <c r="F124" s="328">
        <v>7.9499999999999993</v>
      </c>
      <c r="G124" s="323">
        <f t="shared" si="19"/>
        <v>-12.3</v>
      </c>
      <c r="H124" s="260">
        <v>662.19523138947864</v>
      </c>
      <c r="I124" s="265">
        <v>874.7798859682182</v>
      </c>
      <c r="J124" s="236">
        <v>212.58465457873956</v>
      </c>
      <c r="K124" s="330"/>
      <c r="L124" s="241">
        <v>4.3638072215155717</v>
      </c>
      <c r="M124" s="291">
        <v>25</v>
      </c>
      <c r="N124" s="291">
        <v>50</v>
      </c>
      <c r="O124" s="291">
        <v>75</v>
      </c>
      <c r="P124" s="257">
        <v>100</v>
      </c>
      <c r="Q124" s="430">
        <v>762.19523138947864</v>
      </c>
      <c r="R124" s="333"/>
      <c r="S124" s="451">
        <v>-2.7881903479612637E-2</v>
      </c>
      <c r="T124" s="452">
        <v>-0.15973381765206116</v>
      </c>
      <c r="U124" s="452">
        <v>-0.31946763530412231</v>
      </c>
      <c r="V124" s="453">
        <v>-0.47920145295618344</v>
      </c>
      <c r="W124" s="314">
        <v>-0.63893527060824462</v>
      </c>
      <c r="X124" s="75"/>
      <c r="Y124" s="547"/>
      <c r="Z124" s="547"/>
      <c r="AA124" s="547"/>
    </row>
    <row r="125" spans="1:27" x14ac:dyDescent="0.2">
      <c r="A125" s="315">
        <v>263</v>
      </c>
      <c r="B125" s="326" t="s">
        <v>102</v>
      </c>
      <c r="C125" s="315">
        <v>11</v>
      </c>
      <c r="D125" s="316">
        <v>8752</v>
      </c>
      <c r="E125" s="339">
        <v>20.75</v>
      </c>
      <c r="F125" s="328">
        <v>8.4499999999999993</v>
      </c>
      <c r="G125" s="323">
        <f t="shared" si="19"/>
        <v>-12.3</v>
      </c>
      <c r="H125" s="260">
        <v>156.35688582548428</v>
      </c>
      <c r="I125" s="265">
        <v>93.370247919523621</v>
      </c>
      <c r="J125" s="236">
        <v>-62.986637905960663</v>
      </c>
      <c r="K125" s="330"/>
      <c r="L125" s="241">
        <v>4.3638072215156001</v>
      </c>
      <c r="M125" s="291">
        <v>-25</v>
      </c>
      <c r="N125" s="291">
        <v>-50</v>
      </c>
      <c r="O125" s="291">
        <v>-75</v>
      </c>
      <c r="P125" s="257">
        <v>-98.082082030420821</v>
      </c>
      <c r="Q125" s="430">
        <v>58.274803795063463</v>
      </c>
      <c r="R125" s="333"/>
      <c r="S125" s="451">
        <v>-3.4079079093673727E-2</v>
      </c>
      <c r="T125" s="452">
        <v>0.19523707947986341</v>
      </c>
      <c r="U125" s="452">
        <v>0.39047415895972681</v>
      </c>
      <c r="V125" s="453">
        <v>0.58571123843959016</v>
      </c>
      <c r="W125" s="314">
        <v>0.7659703697969501</v>
      </c>
      <c r="X125" s="75"/>
      <c r="Y125" s="547"/>
      <c r="Z125" s="547"/>
      <c r="AA125" s="547"/>
    </row>
    <row r="126" spans="1:27" x14ac:dyDescent="0.2">
      <c r="A126" s="315">
        <v>265</v>
      </c>
      <c r="B126" s="326" t="s">
        <v>103</v>
      </c>
      <c r="C126" s="315">
        <v>13</v>
      </c>
      <c r="D126" s="316">
        <v>1244</v>
      </c>
      <c r="E126" s="339">
        <v>21</v>
      </c>
      <c r="F126" s="328">
        <v>8.6999999999999993</v>
      </c>
      <c r="G126" s="323">
        <f t="shared" si="19"/>
        <v>-12.3</v>
      </c>
      <c r="H126" s="260">
        <v>-70.654599679456169</v>
      </c>
      <c r="I126" s="265">
        <v>-45.066958947767134</v>
      </c>
      <c r="J126" s="236">
        <v>25.587640731689035</v>
      </c>
      <c r="K126" s="330"/>
      <c r="L126" s="241">
        <v>4.3638072215155859</v>
      </c>
      <c r="M126" s="291">
        <v>25</v>
      </c>
      <c r="N126" s="291">
        <v>43.447455927698535</v>
      </c>
      <c r="O126" s="291">
        <v>43.447455927698535</v>
      </c>
      <c r="P126" s="257">
        <v>43.447455927698535</v>
      </c>
      <c r="Q126" s="430">
        <v>-27.207143751757634</v>
      </c>
      <c r="R126" s="333"/>
      <c r="S126" s="451">
        <v>-3.8778791653339501E-2</v>
      </c>
      <c r="T126" s="452">
        <v>-0.22216146179729332</v>
      </c>
      <c r="U126" s="452">
        <v>-0.38609401281083933</v>
      </c>
      <c r="V126" s="453">
        <v>-0.38609401281083933</v>
      </c>
      <c r="W126" s="314">
        <v>-0.38609401281083933</v>
      </c>
      <c r="X126" s="75"/>
      <c r="Y126" s="547"/>
      <c r="Z126" s="547"/>
      <c r="AA126" s="547"/>
    </row>
    <row r="127" spans="1:27" x14ac:dyDescent="0.2">
      <c r="A127" s="315">
        <v>271</v>
      </c>
      <c r="B127" s="326" t="s">
        <v>104</v>
      </c>
      <c r="C127" s="315">
        <v>4</v>
      </c>
      <c r="D127" s="316">
        <v>7702</v>
      </c>
      <c r="E127" s="339">
        <v>21.25</v>
      </c>
      <c r="F127" s="328">
        <v>8.9499999999999993</v>
      </c>
      <c r="G127" s="323">
        <f t="shared" si="19"/>
        <v>-12.3</v>
      </c>
      <c r="H127" s="260">
        <v>143.57474004420718</v>
      </c>
      <c r="I127" s="265">
        <v>151.52189414946315</v>
      </c>
      <c r="J127" s="236">
        <v>7.9471541052559758</v>
      </c>
      <c r="K127" s="330"/>
      <c r="L127" s="241">
        <v>4.3638072215156001</v>
      </c>
      <c r="M127" s="291">
        <v>1.9304349746236653</v>
      </c>
      <c r="N127" s="291">
        <v>1.9304349746236653</v>
      </c>
      <c r="O127" s="291">
        <v>1.9304349746236653</v>
      </c>
      <c r="P127" s="257">
        <v>1.9304349746236653</v>
      </c>
      <c r="Q127" s="430">
        <v>145.50517501883084</v>
      </c>
      <c r="R127" s="333"/>
      <c r="S127" s="451">
        <v>-2.8552222730772087E-2</v>
      </c>
      <c r="T127" s="452">
        <v>-1.2630761755690957E-2</v>
      </c>
      <c r="U127" s="452">
        <v>-1.2630761755690957E-2</v>
      </c>
      <c r="V127" s="453">
        <v>-1.2630761755690957E-2</v>
      </c>
      <c r="W127" s="314">
        <v>-1.2630761755690957E-2</v>
      </c>
      <c r="X127" s="75"/>
      <c r="Y127" s="547"/>
      <c r="Z127" s="547"/>
      <c r="AA127" s="547"/>
    </row>
    <row r="128" spans="1:27" x14ac:dyDescent="0.2">
      <c r="A128" s="315">
        <v>272</v>
      </c>
      <c r="B128" s="326" t="s">
        <v>105</v>
      </c>
      <c r="C128" s="315">
        <v>16</v>
      </c>
      <c r="D128" s="316">
        <v>47278</v>
      </c>
      <c r="E128" s="339">
        <v>21.5</v>
      </c>
      <c r="F128" s="328">
        <v>9.1999999999999993</v>
      </c>
      <c r="G128" s="323">
        <f t="shared" si="19"/>
        <v>-12.3</v>
      </c>
      <c r="H128" s="260">
        <v>-59.183587887504281</v>
      </c>
      <c r="I128" s="265">
        <v>-9.5540964082340452</v>
      </c>
      <c r="J128" s="236">
        <v>49.629491479270236</v>
      </c>
      <c r="K128" s="330"/>
      <c r="L128" s="241">
        <v>4.3638072215155859</v>
      </c>
      <c r="M128" s="291">
        <v>25</v>
      </c>
      <c r="N128" s="291">
        <v>36.568129049289709</v>
      </c>
      <c r="O128" s="291">
        <v>36.568129049289709</v>
      </c>
      <c r="P128" s="257">
        <v>36.568129049289709</v>
      </c>
      <c r="Q128" s="430">
        <v>-22.615458838214572</v>
      </c>
      <c r="R128" s="333"/>
      <c r="S128" s="451">
        <v>-2.6597469444157081E-2</v>
      </c>
      <c r="T128" s="452">
        <v>-0.15237536911013891</v>
      </c>
      <c r="U128" s="452">
        <v>-0.22288328646210848</v>
      </c>
      <c r="V128" s="453">
        <v>-0.22288328646210848</v>
      </c>
      <c r="W128" s="314">
        <v>-0.22288328646210848</v>
      </c>
      <c r="X128" s="75"/>
      <c r="Y128" s="547"/>
      <c r="Z128" s="547"/>
      <c r="AA128" s="547"/>
    </row>
    <row r="129" spans="1:27" x14ac:dyDescent="0.2">
      <c r="A129" s="315">
        <v>273</v>
      </c>
      <c r="B129" s="326" t="s">
        <v>106</v>
      </c>
      <c r="C129" s="315">
        <v>19</v>
      </c>
      <c r="D129" s="316">
        <v>3840</v>
      </c>
      <c r="E129" s="339">
        <v>20</v>
      </c>
      <c r="F129" s="328">
        <v>7.6999999999999993</v>
      </c>
      <c r="G129" s="323">
        <f t="shared" si="19"/>
        <v>-12.3</v>
      </c>
      <c r="H129" s="260">
        <v>651.33752909708346</v>
      </c>
      <c r="I129" s="265">
        <v>336.36834100207682</v>
      </c>
      <c r="J129" s="236">
        <v>-314.96918809500664</v>
      </c>
      <c r="K129" s="330"/>
      <c r="L129" s="241">
        <v>4.3638072215155717</v>
      </c>
      <c r="M129" s="291">
        <v>-25</v>
      </c>
      <c r="N129" s="291">
        <v>-50</v>
      </c>
      <c r="O129" s="291">
        <v>-75</v>
      </c>
      <c r="P129" s="257">
        <v>-100</v>
      </c>
      <c r="Q129" s="430">
        <v>551.33752909708346</v>
      </c>
      <c r="R129" s="333"/>
      <c r="S129" s="451">
        <v>-2.9929475571744031E-2</v>
      </c>
      <c r="T129" s="452">
        <v>0.17146424012601877</v>
      </c>
      <c r="U129" s="452">
        <v>0.34292848025203754</v>
      </c>
      <c r="V129" s="453">
        <v>0.51439272037805639</v>
      </c>
      <c r="W129" s="314">
        <v>0.68585696050407507</v>
      </c>
      <c r="X129" s="75"/>
      <c r="Y129" s="547"/>
      <c r="Z129" s="547"/>
      <c r="AA129" s="547"/>
    </row>
    <row r="130" spans="1:27" x14ac:dyDescent="0.2">
      <c r="A130" s="315">
        <v>275</v>
      </c>
      <c r="B130" s="326" t="s">
        <v>107</v>
      </c>
      <c r="C130" s="315">
        <v>13</v>
      </c>
      <c r="D130" s="316">
        <v>2831</v>
      </c>
      <c r="E130" s="339">
        <v>21.5</v>
      </c>
      <c r="F130" s="328">
        <v>9.1999999999999993</v>
      </c>
      <c r="G130" s="323">
        <f t="shared" si="19"/>
        <v>-12.3</v>
      </c>
      <c r="H130" s="260">
        <v>-7.8287756116243283</v>
      </c>
      <c r="I130" s="265">
        <v>-53.723791041792737</v>
      </c>
      <c r="J130" s="236">
        <v>-45.895015430168407</v>
      </c>
      <c r="K130" s="330"/>
      <c r="L130" s="241">
        <v>4.3638072215155859</v>
      </c>
      <c r="M130" s="291">
        <v>-25</v>
      </c>
      <c r="N130" s="291">
        <v>-50</v>
      </c>
      <c r="O130" s="291">
        <v>-55.565036020692204</v>
      </c>
      <c r="P130" s="257">
        <v>-55.565036020692204</v>
      </c>
      <c r="Q130" s="430">
        <v>-63.393811632316535</v>
      </c>
      <c r="R130" s="333"/>
      <c r="S130" s="451">
        <v>-3.3284329181337585E-2</v>
      </c>
      <c r="T130" s="452">
        <v>0.1906840030491635</v>
      </c>
      <c r="U130" s="452">
        <v>0.38136800609832699</v>
      </c>
      <c r="V130" s="453">
        <v>0.42381453991986207</v>
      </c>
      <c r="W130" s="314">
        <v>0.42381453991986207</v>
      </c>
      <c r="X130" s="75"/>
      <c r="Y130" s="547"/>
      <c r="Z130" s="547"/>
      <c r="AA130" s="547"/>
    </row>
    <row r="131" spans="1:27" x14ac:dyDescent="0.2">
      <c r="A131" s="315">
        <v>276</v>
      </c>
      <c r="B131" s="326" t="s">
        <v>108</v>
      </c>
      <c r="C131" s="315">
        <v>12</v>
      </c>
      <c r="D131" s="316">
        <v>14681</v>
      </c>
      <c r="E131" s="339">
        <v>20.5</v>
      </c>
      <c r="F131" s="328">
        <v>8.1999999999999993</v>
      </c>
      <c r="G131" s="323">
        <f t="shared" si="19"/>
        <v>-12.3</v>
      </c>
      <c r="H131" s="260">
        <v>147.64312567109909</v>
      </c>
      <c r="I131" s="265">
        <v>240.96731629064902</v>
      </c>
      <c r="J131" s="236">
        <v>93.324190619549938</v>
      </c>
      <c r="K131" s="330"/>
      <c r="L131" s="241">
        <v>4.3638072215155717</v>
      </c>
      <c r="M131" s="291">
        <v>25</v>
      </c>
      <c r="N131" s="291">
        <v>50</v>
      </c>
      <c r="O131" s="291">
        <v>53.569636827574215</v>
      </c>
      <c r="P131" s="257">
        <v>53.569636827574215</v>
      </c>
      <c r="Q131" s="430">
        <v>201.2127624986733</v>
      </c>
      <c r="R131" s="333"/>
      <c r="S131" s="451">
        <v>-2.7414326229043041E-2</v>
      </c>
      <c r="T131" s="452">
        <v>-0.15705509453922389</v>
      </c>
      <c r="U131" s="452">
        <v>-0.31411018907844779</v>
      </c>
      <c r="V131" s="453">
        <v>-0.33653537505546233</v>
      </c>
      <c r="W131" s="314">
        <v>-0.33653537505546233</v>
      </c>
      <c r="X131" s="75"/>
      <c r="Y131" s="547"/>
      <c r="Z131" s="547"/>
      <c r="AA131" s="547"/>
    </row>
    <row r="132" spans="1:27" x14ac:dyDescent="0.2">
      <c r="A132" s="315">
        <v>280</v>
      </c>
      <c r="B132" s="326" t="s">
        <v>109</v>
      </c>
      <c r="C132" s="315">
        <v>15</v>
      </c>
      <c r="D132" s="316">
        <v>2219</v>
      </c>
      <c r="E132" s="339">
        <v>21</v>
      </c>
      <c r="F132" s="328">
        <v>8.6999999999999993</v>
      </c>
      <c r="G132" s="323">
        <f t="shared" si="19"/>
        <v>-12.3</v>
      </c>
      <c r="H132" s="260">
        <v>240.32010591566356</v>
      </c>
      <c r="I132" s="265">
        <v>83.361524925247394</v>
      </c>
      <c r="J132" s="236">
        <v>-156.95858099041618</v>
      </c>
      <c r="K132" s="330"/>
      <c r="L132" s="241">
        <v>4.3638072215156001</v>
      </c>
      <c r="M132" s="291">
        <v>-24.999999999999972</v>
      </c>
      <c r="N132" s="291">
        <v>-49.999999999999972</v>
      </c>
      <c r="O132" s="291">
        <v>-74.999999999999972</v>
      </c>
      <c r="P132" s="257">
        <v>-99.999999999999972</v>
      </c>
      <c r="Q132" s="430">
        <v>140.32010591566359</v>
      </c>
      <c r="R132" s="333"/>
      <c r="S132" s="451">
        <v>-3.3660910270661072E-2</v>
      </c>
      <c r="T132" s="452">
        <v>0.19284141440011995</v>
      </c>
      <c r="U132" s="452">
        <v>0.38568282880024013</v>
      </c>
      <c r="V132" s="453">
        <v>0.57852424320036033</v>
      </c>
      <c r="W132" s="314">
        <v>0.77136565760048048</v>
      </c>
      <c r="X132" s="75"/>
      <c r="Y132" s="547"/>
      <c r="Z132" s="547"/>
      <c r="AA132" s="547"/>
    </row>
    <row r="133" spans="1:27" x14ac:dyDescent="0.2">
      <c r="A133" s="315">
        <v>284</v>
      </c>
      <c r="B133" s="326" t="s">
        <v>110</v>
      </c>
      <c r="C133" s="315">
        <v>2</v>
      </c>
      <c r="D133" s="316">
        <v>2438</v>
      </c>
      <c r="E133" s="339">
        <v>19.5</v>
      </c>
      <c r="F133" s="328">
        <v>7.1999999999999993</v>
      </c>
      <c r="G133" s="323">
        <f t="shared" si="19"/>
        <v>-12.3</v>
      </c>
      <c r="H133" s="260">
        <v>62.381839553167353</v>
      </c>
      <c r="I133" s="265">
        <v>-55.215782979183537</v>
      </c>
      <c r="J133" s="236">
        <v>-117.5976225323509</v>
      </c>
      <c r="K133" s="330"/>
      <c r="L133" s="241">
        <v>4.3638072215155859</v>
      </c>
      <c r="M133" s="291">
        <v>-25</v>
      </c>
      <c r="N133" s="291">
        <v>-50</v>
      </c>
      <c r="O133" s="291">
        <v>-75</v>
      </c>
      <c r="P133" s="257">
        <v>-100</v>
      </c>
      <c r="Q133" s="430">
        <v>-37.618160446832647</v>
      </c>
      <c r="R133" s="333"/>
      <c r="S133" s="451">
        <v>-3.2083116666392734E-2</v>
      </c>
      <c r="T133" s="452">
        <v>0.18380232580055408</v>
      </c>
      <c r="U133" s="452">
        <v>0.36760465160110817</v>
      </c>
      <c r="V133" s="453">
        <v>0.55140697740166222</v>
      </c>
      <c r="W133" s="314">
        <v>0.73520930320221634</v>
      </c>
      <c r="X133" s="75"/>
      <c r="Y133" s="547"/>
      <c r="Z133" s="547"/>
      <c r="AA133" s="547"/>
    </row>
    <row r="134" spans="1:27" x14ac:dyDescent="0.2">
      <c r="A134" s="315">
        <v>285</v>
      </c>
      <c r="B134" s="326" t="s">
        <v>111</v>
      </c>
      <c r="C134" s="315">
        <v>8</v>
      </c>
      <c r="D134" s="316">
        <v>54518</v>
      </c>
      <c r="E134" s="339">
        <v>20.5</v>
      </c>
      <c r="F134" s="328">
        <v>8.1999999999999993</v>
      </c>
      <c r="G134" s="323">
        <f t="shared" si="19"/>
        <v>-12.3</v>
      </c>
      <c r="H134" s="260">
        <v>275.74763855048207</v>
      </c>
      <c r="I134" s="265">
        <v>240.99503623871598</v>
      </c>
      <c r="J134" s="236">
        <v>-34.752602311766083</v>
      </c>
      <c r="K134" s="330"/>
      <c r="L134" s="241">
        <v>4.3638072215155717</v>
      </c>
      <c r="M134" s="291">
        <v>-25</v>
      </c>
      <c r="N134" s="291">
        <v>-50</v>
      </c>
      <c r="O134" s="291">
        <v>-57.419425540920912</v>
      </c>
      <c r="P134" s="257">
        <v>-57.419425540920912</v>
      </c>
      <c r="Q134" s="430">
        <v>218.32821300956115</v>
      </c>
      <c r="R134" s="333"/>
      <c r="S134" s="451">
        <v>-2.4423869882804816E-2</v>
      </c>
      <c r="T134" s="452">
        <v>0.13992294253045787</v>
      </c>
      <c r="U134" s="452">
        <v>0.27984588506091573</v>
      </c>
      <c r="V134" s="453">
        <v>0.32137179920376729</v>
      </c>
      <c r="W134" s="314">
        <v>0.32137179920376729</v>
      </c>
      <c r="X134" s="75"/>
      <c r="Y134" s="547"/>
      <c r="Z134" s="547"/>
      <c r="AA134" s="547"/>
    </row>
    <row r="135" spans="1:27" x14ac:dyDescent="0.2">
      <c r="A135" s="315">
        <v>286</v>
      </c>
      <c r="B135" s="326" t="s">
        <v>112</v>
      </c>
      <c r="C135" s="315">
        <v>8</v>
      </c>
      <c r="D135" s="316">
        <v>86453</v>
      </c>
      <c r="E135" s="339">
        <v>20.75</v>
      </c>
      <c r="F135" s="328">
        <v>8.4499999999999993</v>
      </c>
      <c r="G135" s="323">
        <f t="shared" si="19"/>
        <v>-12.3</v>
      </c>
      <c r="H135" s="260">
        <v>200.22190365955342</v>
      </c>
      <c r="I135" s="265">
        <v>164.32462100450661</v>
      </c>
      <c r="J135" s="236">
        <v>-35.897282655046808</v>
      </c>
      <c r="K135" s="330"/>
      <c r="L135" s="241">
        <v>4.3638072215156001</v>
      </c>
      <c r="M135" s="291">
        <v>-25</v>
      </c>
      <c r="N135" s="291">
        <v>-50</v>
      </c>
      <c r="O135" s="291">
        <v>-52.283887905101494</v>
      </c>
      <c r="P135" s="257">
        <v>-52.283887905101494</v>
      </c>
      <c r="Q135" s="430">
        <v>147.93801575445192</v>
      </c>
      <c r="R135" s="333"/>
      <c r="S135" s="451">
        <v>-2.4862294300410866E-2</v>
      </c>
      <c r="T135" s="452">
        <v>0.14243465074389736</v>
      </c>
      <c r="U135" s="452">
        <v>0.28486930148779471</v>
      </c>
      <c r="V135" s="453">
        <v>0.29788149253184842</v>
      </c>
      <c r="W135" s="314">
        <v>0.29788149253184842</v>
      </c>
      <c r="X135" s="75"/>
      <c r="Y135" s="547"/>
      <c r="Z135" s="547"/>
      <c r="AA135" s="547"/>
    </row>
    <row r="136" spans="1:27" x14ac:dyDescent="0.2">
      <c r="A136" s="315">
        <v>287</v>
      </c>
      <c r="B136" s="326" t="s">
        <v>113</v>
      </c>
      <c r="C136" s="315">
        <v>15</v>
      </c>
      <c r="D136" s="316">
        <v>6845</v>
      </c>
      <c r="E136" s="339">
        <v>21.5</v>
      </c>
      <c r="F136" s="328">
        <v>9.1999999999999993</v>
      </c>
      <c r="G136" s="323">
        <f t="shared" si="19"/>
        <v>-12.3</v>
      </c>
      <c r="H136" s="260">
        <v>515.05747576948909</v>
      </c>
      <c r="I136" s="265">
        <v>464.36643440807285</v>
      </c>
      <c r="J136" s="236">
        <v>-50.691041361416239</v>
      </c>
      <c r="K136" s="330"/>
      <c r="L136" s="241">
        <v>4.3638072215155717</v>
      </c>
      <c r="M136" s="291">
        <v>-25</v>
      </c>
      <c r="N136" s="291">
        <v>-50</v>
      </c>
      <c r="O136" s="291">
        <v>-52.59616725538649</v>
      </c>
      <c r="P136" s="257">
        <v>-52.59616725538649</v>
      </c>
      <c r="Q136" s="430">
        <v>462.4613085141026</v>
      </c>
      <c r="R136" s="333"/>
      <c r="S136" s="451">
        <v>-2.8803648793138601E-2</v>
      </c>
      <c r="T136" s="452">
        <v>0.16501444341493476</v>
      </c>
      <c r="U136" s="452">
        <v>0.33002888682986953</v>
      </c>
      <c r="V136" s="453">
        <v>0.34716509061625678</v>
      </c>
      <c r="W136" s="314">
        <v>0.34716509061625678</v>
      </c>
      <c r="X136" s="75"/>
      <c r="Y136" s="547"/>
      <c r="Z136" s="547"/>
      <c r="AA136" s="547"/>
    </row>
    <row r="137" spans="1:27" x14ac:dyDescent="0.2">
      <c r="A137" s="315">
        <v>288</v>
      </c>
      <c r="B137" s="326" t="s">
        <v>114</v>
      </c>
      <c r="C137" s="315">
        <v>15</v>
      </c>
      <c r="D137" s="316">
        <v>6662</v>
      </c>
      <c r="E137" s="339">
        <v>20.75</v>
      </c>
      <c r="F137" s="328">
        <v>8.4499999999999993</v>
      </c>
      <c r="G137" s="323">
        <f t="shared" si="19"/>
        <v>-12.3</v>
      </c>
      <c r="H137" s="260">
        <v>-117.91644270658252</v>
      </c>
      <c r="I137" s="265">
        <v>58.000970133610465</v>
      </c>
      <c r="J137" s="236">
        <v>175.91741284019298</v>
      </c>
      <c r="K137" s="330"/>
      <c r="L137" s="241">
        <v>4.3638072215155859</v>
      </c>
      <c r="M137" s="291">
        <v>25</v>
      </c>
      <c r="N137" s="291">
        <v>50</v>
      </c>
      <c r="O137" s="291">
        <v>75</v>
      </c>
      <c r="P137" s="257">
        <v>100</v>
      </c>
      <c r="Q137" s="430">
        <v>-17.916442706582515</v>
      </c>
      <c r="R137" s="333"/>
      <c r="S137" s="451">
        <v>-2.9738044664409328E-2</v>
      </c>
      <c r="T137" s="452">
        <v>-0.17036754349382707</v>
      </c>
      <c r="U137" s="452">
        <v>-0.34073508698765415</v>
      </c>
      <c r="V137" s="453">
        <v>-0.51110263048148119</v>
      </c>
      <c r="W137" s="314">
        <v>-0.68147017397530829</v>
      </c>
      <c r="X137" s="75"/>
      <c r="Y137" s="547"/>
      <c r="Z137" s="547"/>
      <c r="AA137" s="547"/>
    </row>
    <row r="138" spans="1:27" x14ac:dyDescent="0.2">
      <c r="A138" s="315">
        <v>290</v>
      </c>
      <c r="B138" s="326" t="s">
        <v>115</v>
      </c>
      <c r="C138" s="315">
        <v>18</v>
      </c>
      <c r="D138" s="316">
        <v>8950</v>
      </c>
      <c r="E138" s="339">
        <v>21.5</v>
      </c>
      <c r="F138" s="328">
        <v>9.1999999999999993</v>
      </c>
      <c r="G138" s="323">
        <f t="shared" si="19"/>
        <v>-12.3</v>
      </c>
      <c r="H138" s="260">
        <v>101.97296035099794</v>
      </c>
      <c r="I138" s="265">
        <v>123.60365084139161</v>
      </c>
      <c r="J138" s="236">
        <v>21.630690490393675</v>
      </c>
      <c r="K138" s="330"/>
      <c r="L138" s="241">
        <v>4.3638072215155859</v>
      </c>
      <c r="M138" s="291">
        <v>-5.7744141578457686</v>
      </c>
      <c r="N138" s="291">
        <v>-5.7744141578457686</v>
      </c>
      <c r="O138" s="291">
        <v>-5.7744141578457686</v>
      </c>
      <c r="P138" s="257">
        <v>-5.7744141578457686</v>
      </c>
      <c r="Q138" s="430">
        <v>96.198546193152168</v>
      </c>
      <c r="R138" s="333"/>
      <c r="S138" s="451">
        <v>-3.1209351605494519E-2</v>
      </c>
      <c r="T138" s="452">
        <v>4.1297819225241512E-2</v>
      </c>
      <c r="U138" s="452">
        <v>4.1297819225241512E-2</v>
      </c>
      <c r="V138" s="453">
        <v>4.1297819225241512E-2</v>
      </c>
      <c r="W138" s="314">
        <v>4.1297819225241512E-2</v>
      </c>
      <c r="X138" s="75"/>
      <c r="Y138" s="547"/>
      <c r="Z138" s="547"/>
      <c r="AA138" s="547"/>
    </row>
    <row r="139" spans="1:27" x14ac:dyDescent="0.2">
      <c r="A139" s="315">
        <v>291</v>
      </c>
      <c r="B139" s="326" t="s">
        <v>116</v>
      </c>
      <c r="C139" s="315">
        <v>13</v>
      </c>
      <c r="D139" s="316">
        <v>2374</v>
      </c>
      <c r="E139" s="339">
        <v>20.75</v>
      </c>
      <c r="F139" s="328">
        <v>8.4499999999999993</v>
      </c>
      <c r="G139" s="323">
        <f t="shared" si="19"/>
        <v>-12.3</v>
      </c>
      <c r="H139" s="260">
        <v>212.88678097423548</v>
      </c>
      <c r="I139" s="265">
        <v>-260.27183266021603</v>
      </c>
      <c r="J139" s="236">
        <v>-473.15861363445151</v>
      </c>
      <c r="K139" s="330"/>
      <c r="L139" s="241">
        <v>4.3638072215155717</v>
      </c>
      <c r="M139" s="291">
        <v>-25</v>
      </c>
      <c r="N139" s="291">
        <v>-50</v>
      </c>
      <c r="O139" s="291">
        <v>-75</v>
      </c>
      <c r="P139" s="257">
        <v>-100</v>
      </c>
      <c r="Q139" s="430">
        <v>112.88678097423548</v>
      </c>
      <c r="R139" s="333"/>
      <c r="S139" s="451">
        <v>-3.2533207819840523E-2</v>
      </c>
      <c r="T139" s="452">
        <v>0.18638087207104889</v>
      </c>
      <c r="U139" s="452">
        <v>0.37276174414209778</v>
      </c>
      <c r="V139" s="453">
        <v>0.55914261621314665</v>
      </c>
      <c r="W139" s="314">
        <v>0.74552348828419557</v>
      </c>
      <c r="X139" s="75"/>
      <c r="Y139" s="547"/>
      <c r="Z139" s="547"/>
      <c r="AA139" s="547"/>
    </row>
    <row r="140" spans="1:27" x14ac:dyDescent="0.2">
      <c r="A140" s="315">
        <v>297</v>
      </c>
      <c r="B140" s="326" t="s">
        <v>117</v>
      </c>
      <c r="C140" s="315">
        <v>11</v>
      </c>
      <c r="D140" s="316">
        <v>111289</v>
      </c>
      <c r="E140" s="339">
        <v>20.5</v>
      </c>
      <c r="F140" s="328">
        <v>8.1999999999999993</v>
      </c>
      <c r="G140" s="323">
        <f t="shared" si="19"/>
        <v>-12.3</v>
      </c>
      <c r="H140" s="260">
        <v>-41.894055624759382</v>
      </c>
      <c r="I140" s="265">
        <v>-29.288715835825421</v>
      </c>
      <c r="J140" s="236">
        <v>12.605339788933961</v>
      </c>
      <c r="K140" s="330"/>
      <c r="L140" s="241">
        <v>4.3638072215155859</v>
      </c>
      <c r="M140" s="291">
        <v>10.921149579917561</v>
      </c>
      <c r="N140" s="291">
        <v>10.921149579917561</v>
      </c>
      <c r="O140" s="291">
        <v>10.921149579917561</v>
      </c>
      <c r="P140" s="257">
        <v>10.921149579917561</v>
      </c>
      <c r="Q140" s="430">
        <v>-30.972906044841821</v>
      </c>
      <c r="R140" s="333"/>
      <c r="S140" s="451">
        <v>-2.5474949877302647E-2</v>
      </c>
      <c r="T140" s="452">
        <v>-6.3755276992804033E-2</v>
      </c>
      <c r="U140" s="452">
        <v>-6.3755276992804033E-2</v>
      </c>
      <c r="V140" s="453">
        <v>-6.3755276992804033E-2</v>
      </c>
      <c r="W140" s="314">
        <v>-6.3755276992804033E-2</v>
      </c>
      <c r="X140" s="75"/>
      <c r="Y140" s="547"/>
      <c r="Z140" s="547"/>
      <c r="AA140" s="547"/>
    </row>
    <row r="141" spans="1:27" x14ac:dyDescent="0.2">
      <c r="A141" s="315">
        <v>300</v>
      </c>
      <c r="B141" s="326" t="s">
        <v>118</v>
      </c>
      <c r="C141" s="315">
        <v>14</v>
      </c>
      <c r="D141" s="316">
        <v>3727</v>
      </c>
      <c r="E141" s="339">
        <v>21</v>
      </c>
      <c r="F141" s="328">
        <v>8.6999999999999993</v>
      </c>
      <c r="G141" s="323">
        <f t="shared" si="19"/>
        <v>-12.3</v>
      </c>
      <c r="H141" s="260">
        <v>307.98370916880953</v>
      </c>
      <c r="I141" s="265">
        <v>210.19015913341931</v>
      </c>
      <c r="J141" s="236">
        <v>-97.793550035390211</v>
      </c>
      <c r="K141" s="330"/>
      <c r="L141" s="241">
        <v>4.3638072215155717</v>
      </c>
      <c r="M141" s="291">
        <v>-25</v>
      </c>
      <c r="N141" s="291">
        <v>-50</v>
      </c>
      <c r="O141" s="291">
        <v>-75</v>
      </c>
      <c r="P141" s="257">
        <v>-100</v>
      </c>
      <c r="Q141" s="430">
        <v>207.98370916880953</v>
      </c>
      <c r="R141" s="333"/>
      <c r="S141" s="451">
        <v>-3.1700757204994351E-2</v>
      </c>
      <c r="T141" s="452">
        <v>0.18161181048910155</v>
      </c>
      <c r="U141" s="452">
        <v>0.3632236209782031</v>
      </c>
      <c r="V141" s="453">
        <v>0.54483543146730462</v>
      </c>
      <c r="W141" s="314">
        <v>0.7264472419564062</v>
      </c>
      <c r="X141" s="75"/>
      <c r="Y141" s="547"/>
      <c r="Z141" s="547"/>
      <c r="AA141" s="547"/>
    </row>
    <row r="142" spans="1:27" x14ac:dyDescent="0.2">
      <c r="A142" s="315">
        <v>301</v>
      </c>
      <c r="B142" s="326" t="s">
        <v>119</v>
      </c>
      <c r="C142" s="315">
        <v>14</v>
      </c>
      <c r="D142" s="316">
        <v>22073</v>
      </c>
      <c r="E142" s="339">
        <v>20</v>
      </c>
      <c r="F142" s="328">
        <v>7.6999999999999993</v>
      </c>
      <c r="G142" s="323">
        <f t="shared" si="19"/>
        <v>-12.3</v>
      </c>
      <c r="H142" s="260">
        <v>336.22871411739192</v>
      </c>
      <c r="I142" s="265">
        <v>363.27955627085299</v>
      </c>
      <c r="J142" s="236">
        <v>27.050842153461076</v>
      </c>
      <c r="K142" s="330"/>
      <c r="L142" s="241">
        <v>4.3638072215155717</v>
      </c>
      <c r="M142" s="291">
        <v>-10.555419780871432</v>
      </c>
      <c r="N142" s="291">
        <v>-10.555419780871432</v>
      </c>
      <c r="O142" s="291">
        <v>-10.555419780871432</v>
      </c>
      <c r="P142" s="257">
        <v>-10.555419780871432</v>
      </c>
      <c r="Q142" s="430">
        <v>325.67329433652048</v>
      </c>
      <c r="R142" s="333"/>
      <c r="S142" s="451">
        <v>-3.0676573330198392E-2</v>
      </c>
      <c r="T142" s="452">
        <v>7.4202202916395191E-2</v>
      </c>
      <c r="U142" s="452">
        <v>7.4202202916395191E-2</v>
      </c>
      <c r="V142" s="453">
        <v>7.4202202916395191E-2</v>
      </c>
      <c r="W142" s="314">
        <v>7.4202202916395191E-2</v>
      </c>
      <c r="X142" s="75"/>
      <c r="Y142" s="547"/>
      <c r="Z142" s="547"/>
      <c r="AA142" s="547"/>
    </row>
    <row r="143" spans="1:27" x14ac:dyDescent="0.2">
      <c r="A143" s="315">
        <v>304</v>
      </c>
      <c r="B143" s="326" t="s">
        <v>120</v>
      </c>
      <c r="C143" s="315">
        <v>2</v>
      </c>
      <c r="D143" s="316">
        <v>892</v>
      </c>
      <c r="E143" s="339">
        <v>19.25</v>
      </c>
      <c r="F143" s="328">
        <v>6.9499999999999993</v>
      </c>
      <c r="G143" s="323">
        <f t="shared" si="19"/>
        <v>-12.3</v>
      </c>
      <c r="H143" s="260">
        <v>40.601996919063119</v>
      </c>
      <c r="I143" s="265">
        <v>-116.26385700928685</v>
      </c>
      <c r="J143" s="236">
        <v>-156.86585392834996</v>
      </c>
      <c r="K143" s="330"/>
      <c r="L143" s="241">
        <v>4.3638072215155859</v>
      </c>
      <c r="M143" s="291">
        <v>-25.000000000000004</v>
      </c>
      <c r="N143" s="291">
        <v>-43.145563101587712</v>
      </c>
      <c r="O143" s="291">
        <v>-43.145563101587712</v>
      </c>
      <c r="P143" s="257">
        <v>-43.145563101587712</v>
      </c>
      <c r="Q143" s="430">
        <v>-2.5435661825245965</v>
      </c>
      <c r="R143" s="333"/>
      <c r="S143" s="451">
        <v>-2.8263985198895603E-2</v>
      </c>
      <c r="T143" s="452">
        <v>0.16192274179494628</v>
      </c>
      <c r="U143" s="452">
        <v>0.27944991494783794</v>
      </c>
      <c r="V143" s="453">
        <v>0.27944991494783794</v>
      </c>
      <c r="W143" s="314">
        <v>0.27944991494783794</v>
      </c>
      <c r="X143" s="75"/>
      <c r="Y143" s="547"/>
      <c r="Z143" s="547"/>
      <c r="AA143" s="547"/>
    </row>
    <row r="144" spans="1:27" x14ac:dyDescent="0.2">
      <c r="A144" s="315">
        <v>305</v>
      </c>
      <c r="B144" s="326" t="s">
        <v>121</v>
      </c>
      <c r="C144" s="315">
        <v>17</v>
      </c>
      <c r="D144" s="316">
        <v>15823</v>
      </c>
      <c r="E144" s="339">
        <v>20</v>
      </c>
      <c r="F144" s="328">
        <v>7.6999999999999993</v>
      </c>
      <c r="G144" s="323">
        <f t="shared" si="19"/>
        <v>-12.3</v>
      </c>
      <c r="H144" s="260">
        <v>132.76170306900863</v>
      </c>
      <c r="I144" s="265">
        <v>100.22398105784069</v>
      </c>
      <c r="J144" s="236">
        <v>-32.537722011167943</v>
      </c>
      <c r="K144" s="330"/>
      <c r="L144" s="241">
        <v>4.3638072215156001</v>
      </c>
      <c r="M144" s="291">
        <v>25</v>
      </c>
      <c r="N144" s="291">
        <v>28.595098375705533</v>
      </c>
      <c r="O144" s="291">
        <v>28.595098375705533</v>
      </c>
      <c r="P144" s="257">
        <v>28.595098375705533</v>
      </c>
      <c r="Q144" s="430">
        <v>161.35680144471416</v>
      </c>
      <c r="R144" s="333"/>
      <c r="S144" s="451">
        <v>-3.0260032738945935E-2</v>
      </c>
      <c r="T144" s="452">
        <v>-0.17335798308040451</v>
      </c>
      <c r="U144" s="452">
        <v>-0.19828754321592248</v>
      </c>
      <c r="V144" s="453">
        <v>-0.19828754321592248</v>
      </c>
      <c r="W144" s="314">
        <v>-0.19828754321592248</v>
      </c>
      <c r="X144" s="75"/>
      <c r="Y144" s="547"/>
      <c r="Z144" s="547"/>
      <c r="AA144" s="547"/>
    </row>
    <row r="145" spans="1:27" x14ac:dyDescent="0.2">
      <c r="A145" s="315">
        <v>309</v>
      </c>
      <c r="B145" s="326" t="s">
        <v>122</v>
      </c>
      <c r="C145" s="315">
        <v>12</v>
      </c>
      <c r="D145" s="316">
        <v>7172</v>
      </c>
      <c r="E145" s="339">
        <v>22.25</v>
      </c>
      <c r="F145" s="328">
        <v>9.9499999999999993</v>
      </c>
      <c r="G145" s="323">
        <f t="shared" si="19"/>
        <v>-12.3</v>
      </c>
      <c r="H145" s="260">
        <v>564.96141551802145</v>
      </c>
      <c r="I145" s="265">
        <v>549.7654850715943</v>
      </c>
      <c r="J145" s="236">
        <v>-15.195930446427155</v>
      </c>
      <c r="K145" s="330"/>
      <c r="L145" s="241">
        <v>4.3638072215155717</v>
      </c>
      <c r="M145" s="291">
        <v>-25</v>
      </c>
      <c r="N145" s="291">
        <v>-46.293484316029549</v>
      </c>
      <c r="O145" s="291">
        <v>-46.293484316029549</v>
      </c>
      <c r="P145" s="257">
        <v>-46.293484316029549</v>
      </c>
      <c r="Q145" s="430">
        <v>518.66793120199191</v>
      </c>
      <c r="R145" s="333"/>
      <c r="S145" s="451">
        <v>-3.1416938135672076E-2</v>
      </c>
      <c r="T145" s="452">
        <v>0.17998582740303098</v>
      </c>
      <c r="U145" s="452">
        <v>0.33328684311959267</v>
      </c>
      <c r="V145" s="453">
        <v>0.33328684311959267</v>
      </c>
      <c r="W145" s="314">
        <v>0.33328684311959267</v>
      </c>
      <c r="X145" s="75"/>
      <c r="Y145" s="547"/>
      <c r="Z145" s="547"/>
      <c r="AA145" s="547"/>
    </row>
    <row r="146" spans="1:27" x14ac:dyDescent="0.2">
      <c r="A146" s="315">
        <v>312</v>
      </c>
      <c r="B146" s="326" t="s">
        <v>123</v>
      </c>
      <c r="C146" s="315">
        <v>13</v>
      </c>
      <c r="D146" s="316">
        <v>1399</v>
      </c>
      <c r="E146" s="339">
        <v>20.5</v>
      </c>
      <c r="F146" s="328">
        <v>8.1999999999999993</v>
      </c>
      <c r="G146" s="323">
        <f t="shared" si="19"/>
        <v>-12.3</v>
      </c>
      <c r="H146" s="260">
        <v>3.7695192896959249</v>
      </c>
      <c r="I146" s="265">
        <v>177.56259424503716</v>
      </c>
      <c r="J146" s="236">
        <v>173.79307495534124</v>
      </c>
      <c r="K146" s="330"/>
      <c r="L146" s="241">
        <v>4.3638072215155859</v>
      </c>
      <c r="M146" s="291">
        <v>24.999999999999996</v>
      </c>
      <c r="N146" s="291">
        <v>50</v>
      </c>
      <c r="O146" s="291">
        <v>75</v>
      </c>
      <c r="P146" s="257">
        <v>100</v>
      </c>
      <c r="Q146" s="430">
        <v>103.76951928969592</v>
      </c>
      <c r="R146" s="333"/>
      <c r="S146" s="451">
        <v>-3.3471507963765239E-2</v>
      </c>
      <c r="T146" s="452">
        <v>-0.19175633950289572</v>
      </c>
      <c r="U146" s="452">
        <v>-0.3835126790057915</v>
      </c>
      <c r="V146" s="453">
        <v>-0.57526901850868728</v>
      </c>
      <c r="W146" s="314">
        <v>-0.767025358011583</v>
      </c>
      <c r="X146" s="75"/>
      <c r="Y146" s="547"/>
      <c r="Z146" s="547"/>
      <c r="AA146" s="547"/>
    </row>
    <row r="147" spans="1:27" x14ac:dyDescent="0.2">
      <c r="A147" s="315">
        <v>316</v>
      </c>
      <c r="B147" s="326" t="s">
        <v>124</v>
      </c>
      <c r="C147" s="315">
        <v>7</v>
      </c>
      <c r="D147" s="316">
        <v>4647</v>
      </c>
      <c r="E147" s="339">
        <v>21.75</v>
      </c>
      <c r="F147" s="328">
        <v>9.4499999999999993</v>
      </c>
      <c r="G147" s="323">
        <f t="shared" si="19"/>
        <v>-12.3</v>
      </c>
      <c r="H147" s="260">
        <v>-14.719283699126287</v>
      </c>
      <c r="I147" s="265">
        <v>395.94691669556977</v>
      </c>
      <c r="J147" s="236">
        <v>410.66620039469603</v>
      </c>
      <c r="K147" s="330"/>
      <c r="L147" s="241">
        <v>4.3638072215155859</v>
      </c>
      <c r="M147" s="291">
        <v>25.000000000000021</v>
      </c>
      <c r="N147" s="291">
        <v>50.000000000000021</v>
      </c>
      <c r="O147" s="291">
        <v>75.000000000000028</v>
      </c>
      <c r="P147" s="257">
        <v>100.00000000000003</v>
      </c>
      <c r="Q147" s="430">
        <v>85.280716300873735</v>
      </c>
      <c r="R147" s="333"/>
      <c r="S147" s="451">
        <v>-2.7961092439867875E-2</v>
      </c>
      <c r="T147" s="452">
        <v>-0.16018748664014529</v>
      </c>
      <c r="U147" s="452">
        <v>-0.32037497328029041</v>
      </c>
      <c r="V147" s="453">
        <v>-0.48056245992043561</v>
      </c>
      <c r="W147" s="314">
        <v>-0.64074994656058082</v>
      </c>
      <c r="X147" s="75"/>
      <c r="Y147" s="547"/>
      <c r="Z147" s="547"/>
      <c r="AA147" s="547"/>
    </row>
    <row r="148" spans="1:27" x14ac:dyDescent="0.2">
      <c r="A148" s="315">
        <v>317</v>
      </c>
      <c r="B148" s="326" t="s">
        <v>125</v>
      </c>
      <c r="C148" s="315">
        <v>17</v>
      </c>
      <c r="D148" s="316">
        <v>2696</v>
      </c>
      <c r="E148" s="339">
        <v>21.5</v>
      </c>
      <c r="F148" s="328">
        <v>9.1999999999999993</v>
      </c>
      <c r="G148" s="323">
        <f t="shared" si="19"/>
        <v>-12.3</v>
      </c>
      <c r="H148" s="260">
        <v>229.60272114808015</v>
      </c>
      <c r="I148" s="265">
        <v>220.81475684710347</v>
      </c>
      <c r="J148" s="236">
        <v>-8.7879643009766824</v>
      </c>
      <c r="K148" s="330"/>
      <c r="L148" s="241">
        <v>4.3638072215155717</v>
      </c>
      <c r="M148" s="291">
        <v>-25</v>
      </c>
      <c r="N148" s="291">
        <v>-50</v>
      </c>
      <c r="O148" s="291">
        <v>-50.489165429924867</v>
      </c>
      <c r="P148" s="257">
        <v>-50.489165429924867</v>
      </c>
      <c r="Q148" s="430">
        <v>179.11355571815528</v>
      </c>
      <c r="R148" s="333"/>
      <c r="S148" s="451">
        <v>-3.7624169566332549E-2</v>
      </c>
      <c r="T148" s="452">
        <v>0.21554669842441784</v>
      </c>
      <c r="U148" s="452">
        <v>0.43109339684883569</v>
      </c>
      <c r="V148" s="453">
        <v>0.43531091658498233</v>
      </c>
      <c r="W148" s="314">
        <v>0.43531091658498233</v>
      </c>
      <c r="X148" s="75"/>
      <c r="Y148" s="547"/>
      <c r="Z148" s="547"/>
      <c r="AA148" s="547"/>
    </row>
    <row r="149" spans="1:27" x14ac:dyDescent="0.2">
      <c r="A149" s="315">
        <v>320</v>
      </c>
      <c r="B149" s="326" t="s">
        <v>126</v>
      </c>
      <c r="C149" s="315">
        <v>19</v>
      </c>
      <c r="D149" s="316">
        <v>7892</v>
      </c>
      <c r="E149" s="339">
        <v>21</v>
      </c>
      <c r="F149" s="328">
        <v>8.6999999999999993</v>
      </c>
      <c r="G149" s="323">
        <f t="shared" si="19"/>
        <v>-12.3</v>
      </c>
      <c r="H149" s="260">
        <v>-310.75689157886018</v>
      </c>
      <c r="I149" s="265">
        <v>-322.44729212633519</v>
      </c>
      <c r="J149" s="236">
        <v>-11.690400547475008</v>
      </c>
      <c r="K149" s="330"/>
      <c r="L149" s="241">
        <v>4.3638072215155717</v>
      </c>
      <c r="M149" s="291">
        <v>23.066307905417034</v>
      </c>
      <c r="N149" s="291">
        <v>23.066307905417034</v>
      </c>
      <c r="O149" s="291">
        <v>23.066307905417034</v>
      </c>
      <c r="P149" s="257">
        <v>23.066307905417034</v>
      </c>
      <c r="Q149" s="430">
        <v>-287.69058367344314</v>
      </c>
      <c r="R149" s="333"/>
      <c r="S149" s="451">
        <v>-2.7854210352230752E-2</v>
      </c>
      <c r="T149" s="452">
        <v>-0.14723239589480946</v>
      </c>
      <c r="U149" s="452">
        <v>-0.14723239589480946</v>
      </c>
      <c r="V149" s="453">
        <v>-0.14723239589480946</v>
      </c>
      <c r="W149" s="314">
        <v>-0.14723239589480946</v>
      </c>
      <c r="X149" s="75"/>
      <c r="Y149" s="547"/>
      <c r="Z149" s="547"/>
      <c r="AA149" s="547"/>
    </row>
    <row r="150" spans="1:27" x14ac:dyDescent="0.2">
      <c r="A150" s="315">
        <v>322</v>
      </c>
      <c r="B150" s="326" t="s">
        <v>127</v>
      </c>
      <c r="C150" s="315">
        <v>2</v>
      </c>
      <c r="D150" s="316">
        <v>6943</v>
      </c>
      <c r="E150" s="339">
        <v>19.75</v>
      </c>
      <c r="F150" s="328">
        <v>7.4499999999999993</v>
      </c>
      <c r="G150" s="323">
        <f t="shared" si="19"/>
        <v>-12.3</v>
      </c>
      <c r="H150" s="260">
        <v>70.373366979836078</v>
      </c>
      <c r="I150" s="265">
        <v>-38.778913900252938</v>
      </c>
      <c r="J150" s="236">
        <v>-109.15228088008902</v>
      </c>
      <c r="K150" s="330"/>
      <c r="L150" s="241">
        <v>4.3638072215155859</v>
      </c>
      <c r="M150" s="291">
        <v>-25</v>
      </c>
      <c r="N150" s="291">
        <v>-36.228795382321621</v>
      </c>
      <c r="O150" s="291">
        <v>-36.228795382321621</v>
      </c>
      <c r="P150" s="257">
        <v>-36.228795382321621</v>
      </c>
      <c r="Q150" s="430">
        <v>34.144571597514457</v>
      </c>
      <c r="R150" s="333"/>
      <c r="S150" s="451">
        <v>-2.8916648682166701E-2</v>
      </c>
      <c r="T150" s="452">
        <v>0.16566181326476948</v>
      </c>
      <c r="U150" s="452">
        <v>0.24006911741734829</v>
      </c>
      <c r="V150" s="453">
        <v>0.24006911741734829</v>
      </c>
      <c r="W150" s="314">
        <v>0.24006911741734829</v>
      </c>
      <c r="X150" s="75"/>
      <c r="Y150" s="547"/>
      <c r="Z150" s="547"/>
      <c r="AA150" s="547"/>
    </row>
    <row r="151" spans="1:27" x14ac:dyDescent="0.2">
      <c r="A151" s="315">
        <v>398</v>
      </c>
      <c r="B151" s="326" t="s">
        <v>128</v>
      </c>
      <c r="C151" s="315">
        <v>7</v>
      </c>
      <c r="D151" s="316">
        <v>118644</v>
      </c>
      <c r="E151" s="339">
        <v>20.25</v>
      </c>
      <c r="F151" s="328">
        <v>7.9499999999999993</v>
      </c>
      <c r="G151" s="323">
        <f t="shared" si="19"/>
        <v>-12.3</v>
      </c>
      <c r="H151" s="260">
        <v>91.165075581725048</v>
      </c>
      <c r="I151" s="265">
        <v>0.8698182010148453</v>
      </c>
      <c r="J151" s="236">
        <v>-90.295257380710197</v>
      </c>
      <c r="K151" s="330"/>
      <c r="L151" s="241">
        <v>4.3638072215155859</v>
      </c>
      <c r="M151" s="291">
        <v>-25</v>
      </c>
      <c r="N151" s="291">
        <v>-49.999999999999993</v>
      </c>
      <c r="O151" s="291">
        <v>-75</v>
      </c>
      <c r="P151" s="257">
        <v>-92.77686164209311</v>
      </c>
      <c r="Q151" s="430">
        <v>-1.6117860603680569</v>
      </c>
      <c r="R151" s="333"/>
      <c r="S151" s="451">
        <v>-2.5459292942192437E-2</v>
      </c>
      <c r="T151" s="452">
        <v>0.1458548215458875</v>
      </c>
      <c r="U151" s="452">
        <v>0.29170964309177494</v>
      </c>
      <c r="V151" s="453">
        <v>0.43756446463766246</v>
      </c>
      <c r="W151" s="314">
        <v>0.54127810393579945</v>
      </c>
      <c r="X151" s="75"/>
      <c r="Y151" s="547"/>
      <c r="Z151" s="547"/>
      <c r="AA151" s="547"/>
    </row>
    <row r="152" spans="1:27" x14ac:dyDescent="0.2">
      <c r="A152" s="315">
        <v>399</v>
      </c>
      <c r="B152" s="326" t="s">
        <v>129</v>
      </c>
      <c r="C152" s="315">
        <v>15</v>
      </c>
      <c r="D152" s="316">
        <v>8068</v>
      </c>
      <c r="E152" s="339">
        <v>21.5</v>
      </c>
      <c r="F152" s="328">
        <v>9.1999999999999993</v>
      </c>
      <c r="G152" s="323">
        <f t="shared" si="19"/>
        <v>-12.3</v>
      </c>
      <c r="H152" s="260">
        <v>-44.86302852492711</v>
      </c>
      <c r="I152" s="265">
        <v>243.43370756732756</v>
      </c>
      <c r="J152" s="236">
        <v>288.29673609225466</v>
      </c>
      <c r="K152" s="330"/>
      <c r="L152" s="241">
        <v>4.3638072215155859</v>
      </c>
      <c r="M152" s="291">
        <v>25.000000000000007</v>
      </c>
      <c r="N152" s="291">
        <v>50.000000000000007</v>
      </c>
      <c r="O152" s="291">
        <v>75</v>
      </c>
      <c r="P152" s="257">
        <v>100</v>
      </c>
      <c r="Q152" s="430">
        <v>55.136971475072897</v>
      </c>
      <c r="R152" s="333"/>
      <c r="S152" s="451">
        <v>-2.5766306963612866E-2</v>
      </c>
      <c r="T152" s="452">
        <v>-0.14761368717534701</v>
      </c>
      <c r="U152" s="452">
        <v>-0.29522737435069396</v>
      </c>
      <c r="V152" s="453">
        <v>-0.44284106152604086</v>
      </c>
      <c r="W152" s="314">
        <v>-0.59045474870138781</v>
      </c>
      <c r="X152" s="75"/>
      <c r="Y152" s="547"/>
      <c r="Z152" s="547"/>
      <c r="AA152" s="547"/>
    </row>
    <row r="153" spans="1:27" x14ac:dyDescent="0.2">
      <c r="A153" s="315">
        <v>400</v>
      </c>
      <c r="B153" s="326" t="s">
        <v>130</v>
      </c>
      <c r="C153" s="315">
        <v>2</v>
      </c>
      <c r="D153" s="316">
        <v>8542</v>
      </c>
      <c r="E153" s="339">
        <v>20.75</v>
      </c>
      <c r="F153" s="328">
        <v>8.4499999999999993</v>
      </c>
      <c r="G153" s="323">
        <f t="shared" si="19"/>
        <v>-12.3</v>
      </c>
      <c r="H153" s="260">
        <v>46.509725152580145</v>
      </c>
      <c r="I153" s="265">
        <v>64.852893151807336</v>
      </c>
      <c r="J153" s="236">
        <v>18.343167999227191</v>
      </c>
      <c r="K153" s="330"/>
      <c r="L153" s="241">
        <v>4.3638072215155859</v>
      </c>
      <c r="M153" s="291">
        <v>14.786519229811489</v>
      </c>
      <c r="N153" s="291">
        <v>14.786519229811489</v>
      </c>
      <c r="O153" s="291">
        <v>14.786519229811489</v>
      </c>
      <c r="P153" s="257">
        <v>14.786519229811489</v>
      </c>
      <c r="Q153" s="430">
        <v>61.296244382391635</v>
      </c>
      <c r="R153" s="333"/>
      <c r="S153" s="451">
        <v>-2.8607771044611711E-2</v>
      </c>
      <c r="T153" s="452">
        <v>-9.6935848721172599E-2</v>
      </c>
      <c r="U153" s="452">
        <v>-9.6935848721172599E-2</v>
      </c>
      <c r="V153" s="453">
        <v>-9.6935848721172599E-2</v>
      </c>
      <c r="W153" s="314">
        <v>-9.6935848721172599E-2</v>
      </c>
      <c r="X153" s="75"/>
      <c r="Y153" s="547"/>
      <c r="Z153" s="547"/>
      <c r="AA153" s="547"/>
    </row>
    <row r="154" spans="1:27" x14ac:dyDescent="0.2">
      <c r="A154" s="315">
        <v>402</v>
      </c>
      <c r="B154" s="326" t="s">
        <v>131</v>
      </c>
      <c r="C154" s="315">
        <v>11</v>
      </c>
      <c r="D154" s="316">
        <v>10093</v>
      </c>
      <c r="E154" s="339">
        <v>20.25</v>
      </c>
      <c r="F154" s="328">
        <v>7.9499999999999993</v>
      </c>
      <c r="G154" s="323">
        <f t="shared" si="19"/>
        <v>-12.3</v>
      </c>
      <c r="H154" s="260">
        <v>157.3166558308003</v>
      </c>
      <c r="I154" s="265">
        <v>183.93963477876119</v>
      </c>
      <c r="J154" s="236">
        <v>26.622978947960888</v>
      </c>
      <c r="K154" s="330"/>
      <c r="L154" s="241">
        <v>4.3638072215155717</v>
      </c>
      <c r="M154" s="291">
        <v>-5.6695521465586012</v>
      </c>
      <c r="N154" s="291">
        <v>-5.6695521465586012</v>
      </c>
      <c r="O154" s="291">
        <v>-5.6695521465586012</v>
      </c>
      <c r="P154" s="257">
        <v>-5.6695521465586012</v>
      </c>
      <c r="Q154" s="430">
        <v>151.6471036842417</v>
      </c>
      <c r="R154" s="333"/>
      <c r="S154" s="451">
        <v>-3.1625265288932371E-2</v>
      </c>
      <c r="T154" s="452">
        <v>4.1088224479833825E-2</v>
      </c>
      <c r="U154" s="452">
        <v>4.1088224479833825E-2</v>
      </c>
      <c r="V154" s="453">
        <v>4.1088224479833825E-2</v>
      </c>
      <c r="W154" s="314">
        <v>4.1088224479833825E-2</v>
      </c>
      <c r="X154" s="75"/>
      <c r="Y154" s="547"/>
      <c r="Z154" s="547"/>
      <c r="AA154" s="547"/>
    </row>
    <row r="155" spans="1:27" x14ac:dyDescent="0.2">
      <c r="A155" s="315">
        <v>403</v>
      </c>
      <c r="B155" s="326" t="s">
        <v>132</v>
      </c>
      <c r="C155" s="315">
        <v>14</v>
      </c>
      <c r="D155" s="316">
        <v>3259</v>
      </c>
      <c r="E155" s="339">
        <v>21</v>
      </c>
      <c r="F155" s="328">
        <v>8.6999999999999993</v>
      </c>
      <c r="G155" s="323">
        <f t="shared" si="19"/>
        <v>-12.3</v>
      </c>
      <c r="H155" s="260">
        <v>404.99256143829246</v>
      </c>
      <c r="I155" s="265">
        <v>273.42724483313015</v>
      </c>
      <c r="J155" s="236">
        <v>-131.56531660516231</v>
      </c>
      <c r="K155" s="330"/>
      <c r="L155" s="241">
        <v>4.3638072215155717</v>
      </c>
      <c r="M155" s="291">
        <v>-25</v>
      </c>
      <c r="N155" s="291">
        <v>-50</v>
      </c>
      <c r="O155" s="291">
        <v>-75</v>
      </c>
      <c r="P155" s="257">
        <v>-100</v>
      </c>
      <c r="Q155" s="430">
        <v>304.99256143829246</v>
      </c>
      <c r="R155" s="333"/>
      <c r="S155" s="451">
        <v>-3.2510313234578592E-2</v>
      </c>
      <c r="T155" s="452">
        <v>0.18624971031194867</v>
      </c>
      <c r="U155" s="452">
        <v>0.37249942062389735</v>
      </c>
      <c r="V155" s="453">
        <v>0.55874913093584599</v>
      </c>
      <c r="W155" s="314">
        <v>0.7449988412477947</v>
      </c>
      <c r="X155" s="75"/>
      <c r="Y155" s="547"/>
      <c r="Z155" s="547"/>
      <c r="AA155" s="547"/>
    </row>
    <row r="156" spans="1:27" x14ac:dyDescent="0.2">
      <c r="A156" s="315">
        <v>405</v>
      </c>
      <c r="B156" s="326" t="s">
        <v>133</v>
      </c>
      <c r="C156" s="315">
        <v>9</v>
      </c>
      <c r="D156" s="316">
        <v>72794</v>
      </c>
      <c r="E156" s="339">
        <v>21</v>
      </c>
      <c r="F156" s="328">
        <v>8.6999999999999993</v>
      </c>
      <c r="G156" s="323">
        <f t="shared" si="19"/>
        <v>-12.3</v>
      </c>
      <c r="H156" s="260">
        <v>203.47913606452812</v>
      </c>
      <c r="I156" s="265">
        <v>212.57777786445175</v>
      </c>
      <c r="J156" s="236">
        <v>9.0986417999236266</v>
      </c>
      <c r="K156" s="330"/>
      <c r="L156" s="241">
        <v>4.3638072215155717</v>
      </c>
      <c r="M156" s="291">
        <v>5.124905855658767</v>
      </c>
      <c r="N156" s="291">
        <v>5.124905855658767</v>
      </c>
      <c r="O156" s="291">
        <v>5.124905855658767</v>
      </c>
      <c r="P156" s="257">
        <v>5.124905855658767</v>
      </c>
      <c r="Q156" s="430">
        <v>208.60404192018689</v>
      </c>
      <c r="R156" s="333"/>
      <c r="S156" s="451">
        <v>-2.5019328739372834E-2</v>
      </c>
      <c r="T156" s="452">
        <v>-2.9382990093804254E-2</v>
      </c>
      <c r="U156" s="452">
        <v>-2.9382990093804254E-2</v>
      </c>
      <c r="V156" s="453">
        <v>-2.9382990093804254E-2</v>
      </c>
      <c r="W156" s="314">
        <v>-2.9382990093804254E-2</v>
      </c>
      <c r="X156" s="75"/>
      <c r="Y156" s="547"/>
      <c r="Z156" s="547"/>
      <c r="AA156" s="547"/>
    </row>
    <row r="157" spans="1:27" x14ac:dyDescent="0.2">
      <c r="A157" s="315">
        <v>407</v>
      </c>
      <c r="B157" s="326" t="s">
        <v>134</v>
      </c>
      <c r="C157" s="315">
        <v>1</v>
      </c>
      <c r="D157" s="316">
        <v>2779</v>
      </c>
      <c r="E157" s="339">
        <v>20.5</v>
      </c>
      <c r="F157" s="328">
        <v>8.1999999999999993</v>
      </c>
      <c r="G157" s="323">
        <f t="shared" si="19"/>
        <v>-12.3</v>
      </c>
      <c r="H157" s="260">
        <v>464.15834146091913</v>
      </c>
      <c r="I157" s="265">
        <v>385.32399237036913</v>
      </c>
      <c r="J157" s="236">
        <v>-78.834349090550006</v>
      </c>
      <c r="K157" s="330"/>
      <c r="L157" s="241">
        <v>4.3638072215155717</v>
      </c>
      <c r="M157" s="291">
        <v>-25</v>
      </c>
      <c r="N157" s="291">
        <v>-50</v>
      </c>
      <c r="O157" s="291">
        <v>-75</v>
      </c>
      <c r="P157" s="257">
        <v>-100</v>
      </c>
      <c r="Q157" s="430">
        <v>364.15834146091913</v>
      </c>
      <c r="R157" s="333"/>
      <c r="S157" s="451">
        <v>-2.9074985089203757E-2</v>
      </c>
      <c r="T157" s="452">
        <v>0.1665689134126431</v>
      </c>
      <c r="U157" s="452">
        <v>0.3331378268252862</v>
      </c>
      <c r="V157" s="453">
        <v>0.49970674023792927</v>
      </c>
      <c r="W157" s="314">
        <v>0.6662756536505724</v>
      </c>
      <c r="X157" s="75"/>
      <c r="Y157" s="547"/>
      <c r="Z157" s="547"/>
      <c r="AA157" s="547"/>
    </row>
    <row r="158" spans="1:27" x14ac:dyDescent="0.2">
      <c r="A158" s="315">
        <v>408</v>
      </c>
      <c r="B158" s="326" t="s">
        <v>135</v>
      </c>
      <c r="C158" s="315">
        <v>14</v>
      </c>
      <c r="D158" s="316">
        <v>14733</v>
      </c>
      <c r="E158" s="339">
        <v>21</v>
      </c>
      <c r="F158" s="328">
        <v>8.6999999999999993</v>
      </c>
      <c r="G158" s="323">
        <f t="shared" si="19"/>
        <v>-12.3</v>
      </c>
      <c r="H158" s="260">
        <v>167.42247775059877</v>
      </c>
      <c r="I158" s="265">
        <v>134.19882435364556</v>
      </c>
      <c r="J158" s="236">
        <v>-33.22365339695321</v>
      </c>
      <c r="K158" s="330"/>
      <c r="L158" s="241">
        <v>4.3638072215155717</v>
      </c>
      <c r="M158" s="291">
        <v>-25</v>
      </c>
      <c r="N158" s="291">
        <v>-50</v>
      </c>
      <c r="O158" s="291">
        <v>-66.677114985199481</v>
      </c>
      <c r="P158" s="257">
        <v>-66.677114985199481</v>
      </c>
      <c r="Q158" s="430">
        <v>100.74536276539929</v>
      </c>
      <c r="R158" s="333"/>
      <c r="S158" s="451">
        <v>-2.8859813477392103E-2</v>
      </c>
      <c r="T158" s="452">
        <v>0.16533620765314735</v>
      </c>
      <c r="U158" s="452">
        <v>0.33067241530629471</v>
      </c>
      <c r="V158" s="453">
        <v>0.44096565315622899</v>
      </c>
      <c r="W158" s="314">
        <v>0.44096565315622899</v>
      </c>
      <c r="X158" s="75"/>
      <c r="Y158" s="547"/>
      <c r="Z158" s="547"/>
      <c r="AA158" s="547"/>
    </row>
    <row r="159" spans="1:27" x14ac:dyDescent="0.2">
      <c r="A159" s="315">
        <v>410</v>
      </c>
      <c r="B159" s="326" t="s">
        <v>136</v>
      </c>
      <c r="C159" s="315">
        <v>13</v>
      </c>
      <c r="D159" s="316">
        <v>18709</v>
      </c>
      <c r="E159" s="339">
        <v>21.5</v>
      </c>
      <c r="F159" s="328">
        <v>9.1999999999999993</v>
      </c>
      <c r="G159" s="323">
        <f t="shared" si="19"/>
        <v>-12.3</v>
      </c>
      <c r="H159" s="260">
        <v>7.5172051024549731</v>
      </c>
      <c r="I159" s="265">
        <v>150.54765876196853</v>
      </c>
      <c r="J159" s="236">
        <v>143.03045365951357</v>
      </c>
      <c r="K159" s="330"/>
      <c r="L159" s="241">
        <v>4.3638072215155859</v>
      </c>
      <c r="M159" s="291">
        <v>24.999999999999993</v>
      </c>
      <c r="N159" s="291">
        <v>49.999999999999993</v>
      </c>
      <c r="O159" s="291">
        <v>75</v>
      </c>
      <c r="P159" s="257">
        <v>100</v>
      </c>
      <c r="Q159" s="430">
        <v>107.51720510245497</v>
      </c>
      <c r="R159" s="333"/>
      <c r="S159" s="451">
        <v>-2.7960860328523428E-2</v>
      </c>
      <c r="T159" s="452">
        <v>-0.16018615688763391</v>
      </c>
      <c r="U159" s="452">
        <v>-0.32037231377526787</v>
      </c>
      <c r="V159" s="453">
        <v>-0.48055847066290186</v>
      </c>
      <c r="W159" s="314">
        <v>-0.64074462755053585</v>
      </c>
      <c r="X159" s="75"/>
      <c r="Y159" s="547"/>
      <c r="Z159" s="547"/>
      <c r="AA159" s="547"/>
    </row>
    <row r="160" spans="1:27" x14ac:dyDescent="0.2">
      <c r="A160" s="315">
        <v>416</v>
      </c>
      <c r="B160" s="326" t="s">
        <v>137</v>
      </c>
      <c r="C160" s="315">
        <v>9</v>
      </c>
      <c r="D160" s="316">
        <v>3116</v>
      </c>
      <c r="E160" s="339">
        <v>21</v>
      </c>
      <c r="F160" s="328">
        <v>8.6999999999999993</v>
      </c>
      <c r="G160" s="323">
        <f t="shared" si="19"/>
        <v>-12.3</v>
      </c>
      <c r="H160" s="260">
        <v>70.179270953010445</v>
      </c>
      <c r="I160" s="265">
        <v>-17.430069390894481</v>
      </c>
      <c r="J160" s="236">
        <v>-87.609340343904933</v>
      </c>
      <c r="K160" s="330"/>
      <c r="L160" s="241">
        <v>4.3638072215155859</v>
      </c>
      <c r="M160" s="291">
        <v>-24.999999999999993</v>
      </c>
      <c r="N160" s="291">
        <v>-49.999999999999993</v>
      </c>
      <c r="O160" s="291">
        <v>-75</v>
      </c>
      <c r="P160" s="257">
        <v>-100</v>
      </c>
      <c r="Q160" s="430">
        <v>-29.820729046989548</v>
      </c>
      <c r="R160" s="333"/>
      <c r="S160" s="451">
        <v>-2.8994932041546646E-2</v>
      </c>
      <c r="T160" s="452">
        <v>0.16611029411764699</v>
      </c>
      <c r="U160" s="452">
        <v>0.33222058823529405</v>
      </c>
      <c r="V160" s="453">
        <v>0.49833088235294115</v>
      </c>
      <c r="W160" s="314">
        <v>0.6644411764705882</v>
      </c>
      <c r="X160" s="75"/>
      <c r="Y160" s="547"/>
      <c r="Z160" s="547"/>
      <c r="AA160" s="547"/>
    </row>
    <row r="161" spans="1:27" x14ac:dyDescent="0.2">
      <c r="A161" s="315">
        <v>418</v>
      </c>
      <c r="B161" s="326" t="s">
        <v>138</v>
      </c>
      <c r="C161" s="315">
        <v>6</v>
      </c>
      <c r="D161" s="316">
        <v>22233</v>
      </c>
      <c r="E161" s="339">
        <v>20.5</v>
      </c>
      <c r="F161" s="328">
        <v>8.1999999999999993</v>
      </c>
      <c r="G161" s="323">
        <f t="shared" si="19"/>
        <v>-12.3</v>
      </c>
      <c r="H161" s="260">
        <v>-376.2883047237969</v>
      </c>
      <c r="I161" s="265">
        <v>-303.8521780461798</v>
      </c>
      <c r="J161" s="236">
        <v>72.436126677617096</v>
      </c>
      <c r="K161" s="330"/>
      <c r="L161" s="241">
        <v>4.3638072215155717</v>
      </c>
      <c r="M161" s="291">
        <v>25</v>
      </c>
      <c r="N161" s="291">
        <v>50</v>
      </c>
      <c r="O161" s="291">
        <v>65.27008094285145</v>
      </c>
      <c r="P161" s="257">
        <v>65.27008094285145</v>
      </c>
      <c r="Q161" s="430">
        <v>-311.01822378094545</v>
      </c>
      <c r="R161" s="333"/>
      <c r="S161" s="451">
        <v>-2.3957142615685649E-2</v>
      </c>
      <c r="T161" s="452">
        <v>-0.13724908892380686</v>
      </c>
      <c r="U161" s="452">
        <v>-0.27449817784761371</v>
      </c>
      <c r="V161" s="453">
        <v>-0.35833036573557958</v>
      </c>
      <c r="W161" s="314">
        <v>-0.35833036573557958</v>
      </c>
      <c r="X161" s="75"/>
      <c r="Y161" s="547"/>
      <c r="Z161" s="547"/>
      <c r="AA161" s="547"/>
    </row>
    <row r="162" spans="1:27" x14ac:dyDescent="0.2">
      <c r="A162" s="315">
        <v>420</v>
      </c>
      <c r="B162" s="326" t="s">
        <v>139</v>
      </c>
      <c r="C162" s="315">
        <v>11</v>
      </c>
      <c r="D162" s="316">
        <v>10015</v>
      </c>
      <c r="E162" s="339">
        <v>20</v>
      </c>
      <c r="F162" s="328">
        <v>7.6999999999999993</v>
      </c>
      <c r="G162" s="323">
        <f t="shared" si="19"/>
        <v>-12.3</v>
      </c>
      <c r="H162" s="260">
        <v>372.28923156506545</v>
      </c>
      <c r="I162" s="265">
        <v>252.98405235785464</v>
      </c>
      <c r="J162" s="236">
        <v>-119.30517920721081</v>
      </c>
      <c r="K162" s="330"/>
      <c r="L162" s="241">
        <v>4.3638072215155717</v>
      </c>
      <c r="M162" s="291">
        <v>-25</v>
      </c>
      <c r="N162" s="291">
        <v>-50</v>
      </c>
      <c r="O162" s="291">
        <v>-75</v>
      </c>
      <c r="P162" s="257">
        <v>-100</v>
      </c>
      <c r="Q162" s="430">
        <v>272.28923156506545</v>
      </c>
      <c r="R162" s="333"/>
      <c r="S162" s="451">
        <v>-2.7944052616736364E-2</v>
      </c>
      <c r="T162" s="452">
        <v>0.16008986647576551</v>
      </c>
      <c r="U162" s="452">
        <v>0.32017973295153102</v>
      </c>
      <c r="V162" s="453">
        <v>0.48026959942729647</v>
      </c>
      <c r="W162" s="314">
        <v>0.64035946590306203</v>
      </c>
      <c r="X162" s="75"/>
      <c r="Y162" s="547"/>
      <c r="Z162" s="547"/>
      <c r="AA162" s="547"/>
    </row>
    <row r="163" spans="1:27" x14ac:dyDescent="0.2">
      <c r="A163" s="315">
        <v>421</v>
      </c>
      <c r="B163" s="326" t="s">
        <v>140</v>
      </c>
      <c r="C163" s="315">
        <v>16</v>
      </c>
      <c r="D163" s="316">
        <v>817</v>
      </c>
      <c r="E163" s="339">
        <v>21</v>
      </c>
      <c r="F163" s="328">
        <v>8.6999999999999993</v>
      </c>
      <c r="G163" s="323">
        <f t="shared" ref="G163:G226" si="20">F163-E163</f>
        <v>-12.3</v>
      </c>
      <c r="H163" s="260">
        <v>49.30100139255071</v>
      </c>
      <c r="I163" s="265">
        <v>42.560690567474197</v>
      </c>
      <c r="J163" s="236">
        <v>-6.7403108250765129</v>
      </c>
      <c r="K163" s="330"/>
      <c r="L163" s="241">
        <v>4.3638072215155859</v>
      </c>
      <c r="M163" s="291">
        <v>14.908228298841685</v>
      </c>
      <c r="N163" s="291">
        <v>14.908228298841685</v>
      </c>
      <c r="O163" s="291">
        <v>14.908228298841685</v>
      </c>
      <c r="P163" s="257">
        <v>14.908228298841685</v>
      </c>
      <c r="Q163" s="430">
        <v>64.209229691392395</v>
      </c>
      <c r="R163" s="333"/>
      <c r="S163" s="451">
        <v>-3.6372309498850383E-2</v>
      </c>
      <c r="T163" s="452">
        <v>-0.12426000192938469</v>
      </c>
      <c r="U163" s="452">
        <v>-0.12426000192938469</v>
      </c>
      <c r="V163" s="453">
        <v>-0.12426000192938469</v>
      </c>
      <c r="W163" s="314">
        <v>-0.12426000192938469</v>
      </c>
      <c r="X163" s="75"/>
      <c r="Y163" s="547"/>
      <c r="Z163" s="547"/>
      <c r="AA163" s="547"/>
    </row>
    <row r="164" spans="1:27" x14ac:dyDescent="0.2">
      <c r="A164" s="315">
        <v>422</v>
      </c>
      <c r="B164" s="326" t="s">
        <v>141</v>
      </c>
      <c r="C164" s="315">
        <v>12</v>
      </c>
      <c r="D164" s="316">
        <v>12117</v>
      </c>
      <c r="E164" s="339">
        <v>21</v>
      </c>
      <c r="F164" s="328">
        <v>8.6999999999999993</v>
      </c>
      <c r="G164" s="323">
        <f t="shared" si="20"/>
        <v>-12.3</v>
      </c>
      <c r="H164" s="260">
        <v>407.96564272916902</v>
      </c>
      <c r="I164" s="265">
        <v>295.32325674695676</v>
      </c>
      <c r="J164" s="236">
        <v>-112.64238598221226</v>
      </c>
      <c r="K164" s="330"/>
      <c r="L164" s="241">
        <v>4.3638072215155717</v>
      </c>
      <c r="M164" s="291">
        <v>-25</v>
      </c>
      <c r="N164" s="291">
        <v>-50</v>
      </c>
      <c r="O164" s="291">
        <v>-75</v>
      </c>
      <c r="P164" s="257">
        <v>-100</v>
      </c>
      <c r="Q164" s="430">
        <v>307.96564272916902</v>
      </c>
      <c r="R164" s="333"/>
      <c r="S164" s="451">
        <v>-3.0344284795984725E-2</v>
      </c>
      <c r="T164" s="452">
        <v>0.17384065825807726</v>
      </c>
      <c r="U164" s="452">
        <v>0.34768131651615453</v>
      </c>
      <c r="V164" s="453">
        <v>0.52152197477423179</v>
      </c>
      <c r="W164" s="314">
        <v>0.69536263303230905</v>
      </c>
      <c r="X164" s="75"/>
      <c r="Y164" s="547"/>
      <c r="Z164" s="547"/>
      <c r="AA164" s="547"/>
    </row>
    <row r="165" spans="1:27" x14ac:dyDescent="0.2">
      <c r="A165" s="315">
        <v>423</v>
      </c>
      <c r="B165" s="326" t="s">
        <v>142</v>
      </c>
      <c r="C165" s="315">
        <v>2</v>
      </c>
      <c r="D165" s="316">
        <v>19209</v>
      </c>
      <c r="E165" s="339">
        <v>19.5</v>
      </c>
      <c r="F165" s="328">
        <v>7.1999999999999993</v>
      </c>
      <c r="G165" s="323">
        <f t="shared" si="20"/>
        <v>-12.3</v>
      </c>
      <c r="H165" s="260">
        <v>-30.111568741733034</v>
      </c>
      <c r="I165" s="265">
        <v>34.013282966216437</v>
      </c>
      <c r="J165" s="236">
        <v>64.124851707949475</v>
      </c>
      <c r="K165" s="330"/>
      <c r="L165" s="241">
        <v>4.3638072215155859</v>
      </c>
      <c r="M165" s="291">
        <v>24.999999999999996</v>
      </c>
      <c r="N165" s="291">
        <v>34.156122130033943</v>
      </c>
      <c r="O165" s="291">
        <v>34.156122130033943</v>
      </c>
      <c r="P165" s="257">
        <v>34.156122130033943</v>
      </c>
      <c r="Q165" s="430">
        <v>4.0445533883009057</v>
      </c>
      <c r="R165" s="333"/>
      <c r="S165" s="451">
        <v>-2.3313745981184797E-2</v>
      </c>
      <c r="T165" s="452">
        <v>-0.1335631066963571</v>
      </c>
      <c r="U165" s="452">
        <v>-0.18247991137550112</v>
      </c>
      <c r="V165" s="453">
        <v>-0.18247991137550112</v>
      </c>
      <c r="W165" s="314">
        <v>-0.18247991137550112</v>
      </c>
      <c r="X165" s="75"/>
      <c r="Y165" s="547"/>
      <c r="Z165" s="547"/>
      <c r="AA165" s="547"/>
    </row>
    <row r="166" spans="1:27" x14ac:dyDescent="0.2">
      <c r="A166" s="315">
        <v>425</v>
      </c>
      <c r="B166" s="326" t="s">
        <v>143</v>
      </c>
      <c r="C166" s="315">
        <v>17</v>
      </c>
      <c r="D166" s="316">
        <v>9740</v>
      </c>
      <c r="E166" s="339">
        <v>20.5</v>
      </c>
      <c r="F166" s="328">
        <v>8.1999999999999993</v>
      </c>
      <c r="G166" s="323">
        <f t="shared" si="20"/>
        <v>-12.3</v>
      </c>
      <c r="H166" s="260">
        <v>-46.697423838212366</v>
      </c>
      <c r="I166" s="265">
        <v>193.17726514499014</v>
      </c>
      <c r="J166" s="236">
        <v>239.8746889832025</v>
      </c>
      <c r="K166" s="330"/>
      <c r="L166" s="241">
        <v>4.3638072215155859</v>
      </c>
      <c r="M166" s="291">
        <v>25.000000000000007</v>
      </c>
      <c r="N166" s="291">
        <v>50.000000000000007</v>
      </c>
      <c r="O166" s="291">
        <v>75</v>
      </c>
      <c r="P166" s="257">
        <v>100</v>
      </c>
      <c r="Q166" s="430">
        <v>53.302576161787641</v>
      </c>
      <c r="R166" s="333"/>
      <c r="S166" s="451">
        <v>-3.0316975207704874E-2</v>
      </c>
      <c r="T166" s="452">
        <v>-0.17368420320121034</v>
      </c>
      <c r="U166" s="452">
        <v>-0.34736840640242062</v>
      </c>
      <c r="V166" s="453">
        <v>-0.52105260960363087</v>
      </c>
      <c r="W166" s="314">
        <v>-0.69473681280484112</v>
      </c>
      <c r="X166" s="75"/>
      <c r="Y166" s="547"/>
      <c r="Z166" s="547"/>
      <c r="AA166" s="547"/>
    </row>
    <row r="167" spans="1:27" x14ac:dyDescent="0.2">
      <c r="A167" s="315">
        <v>426</v>
      </c>
      <c r="B167" s="326" t="s">
        <v>144</v>
      </c>
      <c r="C167" s="315">
        <v>12</v>
      </c>
      <c r="D167" s="316">
        <v>12335</v>
      </c>
      <c r="E167" s="339">
        <v>21.5</v>
      </c>
      <c r="F167" s="328">
        <v>9.1999999999999993</v>
      </c>
      <c r="G167" s="323">
        <f t="shared" si="20"/>
        <v>-12.3</v>
      </c>
      <c r="H167" s="260">
        <v>234.06120033732299</v>
      </c>
      <c r="I167" s="265">
        <v>294.5492879670154</v>
      </c>
      <c r="J167" s="236">
        <v>60.488087629692416</v>
      </c>
      <c r="K167" s="330"/>
      <c r="L167" s="241">
        <v>4.3638072215155717</v>
      </c>
      <c r="M167" s="291">
        <v>24.963698243044803</v>
      </c>
      <c r="N167" s="291">
        <v>24.963698243044803</v>
      </c>
      <c r="O167" s="291">
        <v>24.963698243044803</v>
      </c>
      <c r="P167" s="257">
        <v>24.963698243044803</v>
      </c>
      <c r="Q167" s="430">
        <v>259.02489858036779</v>
      </c>
      <c r="R167" s="333"/>
      <c r="S167" s="451">
        <v>-2.9477361483681977E-2</v>
      </c>
      <c r="T167" s="452">
        <v>-0.16862888751172173</v>
      </c>
      <c r="U167" s="452">
        <v>-0.16862888751172173</v>
      </c>
      <c r="V167" s="453">
        <v>-0.16862888751172173</v>
      </c>
      <c r="W167" s="314">
        <v>-0.16862888751172173</v>
      </c>
      <c r="X167" s="75"/>
      <c r="Y167" s="547"/>
      <c r="Z167" s="547"/>
      <c r="AA167" s="547"/>
    </row>
    <row r="168" spans="1:27" x14ac:dyDescent="0.2">
      <c r="A168" s="315">
        <v>430</v>
      </c>
      <c r="B168" s="326" t="s">
        <v>145</v>
      </c>
      <c r="C168" s="315">
        <v>2</v>
      </c>
      <c r="D168" s="316">
        <v>16607</v>
      </c>
      <c r="E168" s="339">
        <v>20.5</v>
      </c>
      <c r="F168" s="328">
        <v>8.1999999999999993</v>
      </c>
      <c r="G168" s="323">
        <f t="shared" si="20"/>
        <v>-12.3</v>
      </c>
      <c r="H168" s="260">
        <v>99.47406749077588</v>
      </c>
      <c r="I168" s="265">
        <v>129.90259654450779</v>
      </c>
      <c r="J168" s="236">
        <v>30.428529053731907</v>
      </c>
      <c r="K168" s="330"/>
      <c r="L168" s="241">
        <v>4.3638072215155859</v>
      </c>
      <c r="M168" s="291">
        <v>16.927921999067692</v>
      </c>
      <c r="N168" s="291">
        <v>16.927921999067692</v>
      </c>
      <c r="O168" s="291">
        <v>16.927921999067692</v>
      </c>
      <c r="P168" s="257">
        <v>16.927921999067692</v>
      </c>
      <c r="Q168" s="430">
        <v>116.40198948984357</v>
      </c>
      <c r="R168" s="333"/>
      <c r="S168" s="451">
        <v>-2.9359915957899746E-2</v>
      </c>
      <c r="T168" s="452">
        <v>-0.11389191639448654</v>
      </c>
      <c r="U168" s="452">
        <v>-0.11389191639448654</v>
      </c>
      <c r="V168" s="453">
        <v>-0.11389191639448654</v>
      </c>
      <c r="W168" s="314">
        <v>-0.11389191639448654</v>
      </c>
      <c r="X168" s="75"/>
      <c r="Y168" s="547"/>
      <c r="Z168" s="547"/>
      <c r="AA168" s="547"/>
    </row>
    <row r="169" spans="1:27" x14ac:dyDescent="0.2">
      <c r="A169" s="315">
        <v>433</v>
      </c>
      <c r="B169" s="326" t="s">
        <v>146</v>
      </c>
      <c r="C169" s="315">
        <v>5</v>
      </c>
      <c r="D169" s="316">
        <v>8291</v>
      </c>
      <c r="E169" s="339">
        <v>21.5</v>
      </c>
      <c r="F169" s="328">
        <v>9.1999999999999993</v>
      </c>
      <c r="G169" s="323">
        <f t="shared" si="20"/>
        <v>-12.3</v>
      </c>
      <c r="H169" s="260">
        <v>368.40795677504985</v>
      </c>
      <c r="I169" s="265">
        <v>340.70539805942434</v>
      </c>
      <c r="J169" s="236">
        <v>-27.702558715625514</v>
      </c>
      <c r="K169" s="330"/>
      <c r="L169" s="241">
        <v>4.3638072215155717</v>
      </c>
      <c r="M169" s="291">
        <v>-25</v>
      </c>
      <c r="N169" s="291">
        <v>-30.091938764839824</v>
      </c>
      <c r="O169" s="291">
        <v>-30.091938764839824</v>
      </c>
      <c r="P169" s="257">
        <v>-30.091938764839824</v>
      </c>
      <c r="Q169" s="430">
        <v>338.31601801021003</v>
      </c>
      <c r="R169" s="333"/>
      <c r="S169" s="451">
        <v>-2.8143097521968318E-2</v>
      </c>
      <c r="T169" s="452">
        <v>0.16123018326296551</v>
      </c>
      <c r="U169" s="452">
        <v>0.19406915207172243</v>
      </c>
      <c r="V169" s="453">
        <v>0.19406915207172243</v>
      </c>
      <c r="W169" s="314">
        <v>0.19406915207172243</v>
      </c>
      <c r="X169" s="75"/>
      <c r="Y169" s="547"/>
      <c r="Z169" s="547"/>
      <c r="AA169" s="547"/>
    </row>
    <row r="170" spans="1:27" x14ac:dyDescent="0.2">
      <c r="A170" s="315">
        <v>434</v>
      </c>
      <c r="B170" s="326" t="s">
        <v>147</v>
      </c>
      <c r="C170" s="315">
        <v>1</v>
      </c>
      <c r="D170" s="316">
        <v>15480</v>
      </c>
      <c r="E170" s="339">
        <v>19.75</v>
      </c>
      <c r="F170" s="328">
        <v>7.4499999999999993</v>
      </c>
      <c r="G170" s="323">
        <f t="shared" si="20"/>
        <v>-12.3</v>
      </c>
      <c r="H170" s="260">
        <v>107.96491438456572</v>
      </c>
      <c r="I170" s="265">
        <v>100.45846145713331</v>
      </c>
      <c r="J170" s="236">
        <v>-7.5064529274324059</v>
      </c>
      <c r="K170" s="330"/>
      <c r="L170" s="241">
        <v>4.3638072215155859</v>
      </c>
      <c r="M170" s="291">
        <v>6.000763625281877</v>
      </c>
      <c r="N170" s="291">
        <v>6.000763625281877</v>
      </c>
      <c r="O170" s="291">
        <v>6.000763625281877</v>
      </c>
      <c r="P170" s="257">
        <v>6.000763625281877</v>
      </c>
      <c r="Q170" s="430">
        <v>113.96567800984759</v>
      </c>
      <c r="R170" s="333"/>
      <c r="S170" s="451">
        <v>-2.5405930220859983E-2</v>
      </c>
      <c r="T170" s="452">
        <v>-3.4936232101205722E-2</v>
      </c>
      <c r="U170" s="452">
        <v>-3.4936232101205722E-2</v>
      </c>
      <c r="V170" s="453">
        <v>-3.4936232101205722E-2</v>
      </c>
      <c r="W170" s="314">
        <v>-3.4936232101205722E-2</v>
      </c>
      <c r="X170" s="75"/>
      <c r="Y170" s="547"/>
      <c r="Z170" s="547"/>
      <c r="AA170" s="547"/>
    </row>
    <row r="171" spans="1:27" x14ac:dyDescent="0.2">
      <c r="A171" s="315">
        <v>435</v>
      </c>
      <c r="B171" s="326" t="s">
        <v>148</v>
      </c>
      <c r="C171" s="315">
        <v>13</v>
      </c>
      <c r="D171" s="316">
        <v>761</v>
      </c>
      <c r="E171" s="339">
        <v>18.5</v>
      </c>
      <c r="F171" s="328">
        <v>6.1999999999999993</v>
      </c>
      <c r="G171" s="323">
        <f t="shared" si="20"/>
        <v>-12.3</v>
      </c>
      <c r="H171" s="260">
        <v>593.37953727892659</v>
      </c>
      <c r="I171" s="265">
        <v>-90.4209556297874</v>
      </c>
      <c r="J171" s="236">
        <v>-683.80049290871398</v>
      </c>
      <c r="K171" s="330"/>
      <c r="L171" s="241">
        <v>4.3638072215155717</v>
      </c>
      <c r="M171" s="291">
        <v>-25</v>
      </c>
      <c r="N171" s="291">
        <v>-50</v>
      </c>
      <c r="O171" s="291">
        <v>-75</v>
      </c>
      <c r="P171" s="257">
        <v>-99.999999999999943</v>
      </c>
      <c r="Q171" s="430">
        <v>493.37953727892665</v>
      </c>
      <c r="R171" s="333"/>
      <c r="S171" s="451">
        <v>-3.2263967256319442E-2</v>
      </c>
      <c r="T171" s="452">
        <v>0.1848384084042673</v>
      </c>
      <c r="U171" s="452">
        <v>0.36967681680853459</v>
      </c>
      <c r="V171" s="453">
        <v>0.55451522521280183</v>
      </c>
      <c r="W171" s="314">
        <v>0.73935363361706874</v>
      </c>
      <c r="X171" s="75"/>
      <c r="Y171" s="547"/>
      <c r="Z171" s="547"/>
      <c r="AA171" s="547"/>
    </row>
    <row r="172" spans="1:27" x14ac:dyDescent="0.2">
      <c r="A172" s="315">
        <v>436</v>
      </c>
      <c r="B172" s="326" t="s">
        <v>149</v>
      </c>
      <c r="C172" s="315">
        <v>17</v>
      </c>
      <c r="D172" s="316">
        <v>2074</v>
      </c>
      <c r="E172" s="339">
        <v>20.75</v>
      </c>
      <c r="F172" s="328">
        <v>8.4499999999999993</v>
      </c>
      <c r="G172" s="323">
        <f t="shared" si="20"/>
        <v>-12.3</v>
      </c>
      <c r="H172" s="260">
        <v>51.975769139710025</v>
      </c>
      <c r="I172" s="265">
        <v>243.85626683269359</v>
      </c>
      <c r="J172" s="236">
        <v>191.88049769298357</v>
      </c>
      <c r="K172" s="330"/>
      <c r="L172" s="241">
        <v>4.3638072215155859</v>
      </c>
      <c r="M172" s="291">
        <v>25</v>
      </c>
      <c r="N172" s="291">
        <v>50</v>
      </c>
      <c r="O172" s="291">
        <v>75</v>
      </c>
      <c r="P172" s="257">
        <v>100</v>
      </c>
      <c r="Q172" s="430">
        <v>151.97576913971002</v>
      </c>
      <c r="R172" s="333"/>
      <c r="S172" s="451">
        <v>-3.4443186217158618E-2</v>
      </c>
      <c r="T172" s="452">
        <v>-0.19732302819965211</v>
      </c>
      <c r="U172" s="452">
        <v>-0.39464605639930422</v>
      </c>
      <c r="V172" s="453">
        <v>-0.59196908459895636</v>
      </c>
      <c r="W172" s="314">
        <v>-0.78929211279860845</v>
      </c>
      <c r="X172" s="75"/>
      <c r="Y172" s="547"/>
      <c r="Z172" s="547"/>
      <c r="AA172" s="547"/>
    </row>
    <row r="173" spans="1:27" x14ac:dyDescent="0.2">
      <c r="A173" s="315">
        <v>440</v>
      </c>
      <c r="B173" s="326" t="s">
        <v>150</v>
      </c>
      <c r="C173" s="315">
        <v>15</v>
      </c>
      <c r="D173" s="316">
        <v>5107</v>
      </c>
      <c r="E173" s="339">
        <v>19.5</v>
      </c>
      <c r="F173" s="328">
        <v>7.1999999999999993</v>
      </c>
      <c r="G173" s="323">
        <f t="shared" si="20"/>
        <v>-12.3</v>
      </c>
      <c r="H173" s="260">
        <v>117.78395382631638</v>
      </c>
      <c r="I173" s="265">
        <v>294.77799406370275</v>
      </c>
      <c r="J173" s="236">
        <v>176.99404023738637</v>
      </c>
      <c r="K173" s="330"/>
      <c r="L173" s="241">
        <v>4.3638072215155859</v>
      </c>
      <c r="M173" s="291">
        <v>25</v>
      </c>
      <c r="N173" s="291">
        <v>50</v>
      </c>
      <c r="O173" s="291">
        <v>75</v>
      </c>
      <c r="P173" s="257">
        <v>100</v>
      </c>
      <c r="Q173" s="430">
        <v>217.78395382631638</v>
      </c>
      <c r="R173" s="333"/>
      <c r="S173" s="451">
        <v>-3.1011291976556162E-2</v>
      </c>
      <c r="T173" s="452">
        <v>-0.17766190394282408</v>
      </c>
      <c r="U173" s="452">
        <v>-0.35532380788564816</v>
      </c>
      <c r="V173" s="453">
        <v>-0.53298571182847221</v>
      </c>
      <c r="W173" s="314">
        <v>-0.71064761577129631</v>
      </c>
      <c r="X173" s="75"/>
      <c r="Y173" s="547"/>
      <c r="Z173" s="547"/>
      <c r="AA173" s="547"/>
    </row>
    <row r="174" spans="1:27" x14ac:dyDescent="0.2">
      <c r="A174" s="315">
        <v>441</v>
      </c>
      <c r="B174" s="326" t="s">
        <v>151</v>
      </c>
      <c r="C174" s="315">
        <v>9</v>
      </c>
      <c r="D174" s="316">
        <v>4949</v>
      </c>
      <c r="E174" s="339">
        <v>19.75</v>
      </c>
      <c r="F174" s="328">
        <v>7.4499999999999993</v>
      </c>
      <c r="G174" s="323">
        <f t="shared" si="20"/>
        <v>-12.3</v>
      </c>
      <c r="H174" s="260">
        <v>-106.61935122289321</v>
      </c>
      <c r="I174" s="265">
        <v>-151.63458548384162</v>
      </c>
      <c r="J174" s="236">
        <v>-45.015234260948404</v>
      </c>
      <c r="K174" s="330"/>
      <c r="L174" s="241">
        <v>4.3638072215155859</v>
      </c>
      <c r="M174" s="291">
        <v>-23.091458980416377</v>
      </c>
      <c r="N174" s="291">
        <v>-23.091458980416377</v>
      </c>
      <c r="O174" s="291">
        <v>-23.091458980416377</v>
      </c>
      <c r="P174" s="257">
        <v>-23.091458980416377</v>
      </c>
      <c r="Q174" s="430">
        <v>-129.71081020330959</v>
      </c>
      <c r="R174" s="333"/>
      <c r="S174" s="451">
        <v>-2.8719371892135356E-2</v>
      </c>
      <c r="T174" s="452">
        <v>0.15197101162508309</v>
      </c>
      <c r="U174" s="452">
        <v>0.15197101162508309</v>
      </c>
      <c r="V174" s="453">
        <v>0.15197101162508309</v>
      </c>
      <c r="W174" s="314">
        <v>0.15197101162508309</v>
      </c>
      <c r="X174" s="75"/>
      <c r="Y174" s="547"/>
      <c r="Z174" s="547"/>
      <c r="AA174" s="547"/>
    </row>
    <row r="175" spans="1:27" x14ac:dyDescent="0.2">
      <c r="A175" s="315">
        <v>442</v>
      </c>
      <c r="B175" s="326" t="s">
        <v>152</v>
      </c>
      <c r="C175" s="315">
        <v>4</v>
      </c>
      <c r="D175" s="316">
        <v>3340</v>
      </c>
      <c r="E175" s="339">
        <v>20.5</v>
      </c>
      <c r="F175" s="328">
        <v>8.1999999999999993</v>
      </c>
      <c r="G175" s="323">
        <f t="shared" si="20"/>
        <v>-12.3</v>
      </c>
      <c r="H175" s="260">
        <v>-169.51359097743298</v>
      </c>
      <c r="I175" s="265">
        <v>-127.66983047086623</v>
      </c>
      <c r="J175" s="236">
        <v>41.843760506566753</v>
      </c>
      <c r="K175" s="330"/>
      <c r="L175" s="241">
        <v>4.3638072215156001</v>
      </c>
      <c r="M175" s="291">
        <v>25</v>
      </c>
      <c r="N175" s="291">
        <v>45.699543955092608</v>
      </c>
      <c r="O175" s="291">
        <v>45.699543955092608</v>
      </c>
      <c r="P175" s="257">
        <v>45.699543955092608</v>
      </c>
      <c r="Q175" s="430">
        <v>-123.81404702234038</v>
      </c>
      <c r="R175" s="333"/>
      <c r="S175" s="451">
        <v>-2.5598727256129009E-2</v>
      </c>
      <c r="T175" s="452">
        <v>-0.14665363269208692</v>
      </c>
      <c r="U175" s="452">
        <v>-0.26808016533544127</v>
      </c>
      <c r="V175" s="453">
        <v>-0.26808016533544127</v>
      </c>
      <c r="W175" s="314">
        <v>-0.26808016533544127</v>
      </c>
      <c r="X175" s="75"/>
      <c r="Y175" s="547"/>
      <c r="Z175" s="547"/>
      <c r="AA175" s="547"/>
    </row>
    <row r="176" spans="1:27" x14ac:dyDescent="0.2">
      <c r="A176" s="315">
        <v>444</v>
      </c>
      <c r="B176" s="326" t="s">
        <v>153</v>
      </c>
      <c r="C176" s="315">
        <v>1</v>
      </c>
      <c r="D176" s="316">
        <v>47624</v>
      </c>
      <c r="E176" s="339">
        <v>20.5</v>
      </c>
      <c r="F176" s="328">
        <v>8.1999999999999993</v>
      </c>
      <c r="G176" s="323">
        <f t="shared" si="20"/>
        <v>-12.3</v>
      </c>
      <c r="H176" s="260">
        <v>53.747403229155417</v>
      </c>
      <c r="I176" s="265">
        <v>78.480208867827614</v>
      </c>
      <c r="J176" s="236">
        <v>24.732805638672197</v>
      </c>
      <c r="K176" s="330"/>
      <c r="L176" s="241">
        <v>4.3638072215155859</v>
      </c>
      <c r="M176" s="291">
        <v>25.000000000000007</v>
      </c>
      <c r="N176" s="291">
        <v>27.496605059607937</v>
      </c>
      <c r="O176" s="291">
        <v>27.496605059607937</v>
      </c>
      <c r="P176" s="257">
        <v>27.496605059607937</v>
      </c>
      <c r="Q176" s="430">
        <v>81.244008288763354</v>
      </c>
      <c r="R176" s="333"/>
      <c r="S176" s="451">
        <v>-2.3513409337262477E-2</v>
      </c>
      <c r="T176" s="452">
        <v>-0.13470696655279885</v>
      </c>
      <c r="U176" s="452">
        <v>-0.148159370323205</v>
      </c>
      <c r="V176" s="453">
        <v>-0.148159370323205</v>
      </c>
      <c r="W176" s="314">
        <v>-0.148159370323205</v>
      </c>
      <c r="X176" s="75"/>
      <c r="Y176" s="547"/>
      <c r="Z176" s="547"/>
      <c r="AA176" s="547"/>
    </row>
    <row r="177" spans="1:27" x14ac:dyDescent="0.2">
      <c r="A177" s="315">
        <v>445</v>
      </c>
      <c r="B177" s="326" t="s">
        <v>154</v>
      </c>
      <c r="C177" s="315">
        <v>2</v>
      </c>
      <c r="D177" s="316">
        <v>15494</v>
      </c>
      <c r="E177" s="339">
        <v>19.75</v>
      </c>
      <c r="F177" s="328">
        <v>7.4499999999999993</v>
      </c>
      <c r="G177" s="323">
        <f t="shared" si="20"/>
        <v>-12.3</v>
      </c>
      <c r="H177" s="260">
        <v>104.01080519830317</v>
      </c>
      <c r="I177" s="265">
        <v>49.189699469053188</v>
      </c>
      <c r="J177" s="236">
        <v>-54.821105729249986</v>
      </c>
      <c r="K177" s="330"/>
      <c r="L177" s="241">
        <v>4.3638072215155859</v>
      </c>
      <c r="M177" s="291">
        <v>-25</v>
      </c>
      <c r="N177" s="291">
        <v>-34.861831265494359</v>
      </c>
      <c r="O177" s="291">
        <v>-34.861831265494359</v>
      </c>
      <c r="P177" s="257">
        <v>-34.861831265494359</v>
      </c>
      <c r="Q177" s="430">
        <v>69.148973932808815</v>
      </c>
      <c r="R177" s="333"/>
      <c r="S177" s="451">
        <v>-2.3440149856043702E-2</v>
      </c>
      <c r="T177" s="452">
        <v>0.13428726720828166</v>
      </c>
      <c r="U177" s="452">
        <v>0.18726000202077875</v>
      </c>
      <c r="V177" s="453">
        <v>0.18726000202077875</v>
      </c>
      <c r="W177" s="314">
        <v>0.18726000202077875</v>
      </c>
      <c r="X177" s="75"/>
      <c r="Y177" s="547"/>
      <c r="Z177" s="547"/>
      <c r="AA177" s="547"/>
    </row>
    <row r="178" spans="1:27" x14ac:dyDescent="0.2">
      <c r="A178" s="315">
        <v>475</v>
      </c>
      <c r="B178" s="326" t="s">
        <v>155</v>
      </c>
      <c r="C178" s="315">
        <v>15</v>
      </c>
      <c r="D178" s="316">
        <v>5573</v>
      </c>
      <c r="E178" s="339">
        <v>21.5</v>
      </c>
      <c r="F178" s="328">
        <v>9.1999999999999993</v>
      </c>
      <c r="G178" s="323">
        <f t="shared" si="20"/>
        <v>-12.3</v>
      </c>
      <c r="H178" s="260">
        <v>127.03210713682344</v>
      </c>
      <c r="I178" s="265">
        <v>318.77998301786903</v>
      </c>
      <c r="J178" s="236">
        <v>191.74787588104559</v>
      </c>
      <c r="K178" s="330"/>
      <c r="L178" s="241">
        <v>4.3638072215156001</v>
      </c>
      <c r="M178" s="291">
        <v>25</v>
      </c>
      <c r="N178" s="291">
        <v>50</v>
      </c>
      <c r="O178" s="291">
        <v>75</v>
      </c>
      <c r="P178" s="257">
        <v>100</v>
      </c>
      <c r="Q178" s="430">
        <v>227.03210713682344</v>
      </c>
      <c r="R178" s="333"/>
      <c r="S178" s="451">
        <v>-2.8402152742751138E-2</v>
      </c>
      <c r="T178" s="452">
        <v>-0.16271429568838028</v>
      </c>
      <c r="U178" s="452">
        <v>-0.32542859137676056</v>
      </c>
      <c r="V178" s="453">
        <v>-0.48814288706514081</v>
      </c>
      <c r="W178" s="314">
        <v>-0.65085718275352111</v>
      </c>
      <c r="X178" s="75"/>
      <c r="Y178" s="547"/>
      <c r="Z178" s="547"/>
      <c r="AA178" s="547"/>
    </row>
    <row r="179" spans="1:27" x14ac:dyDescent="0.2">
      <c r="A179" s="315">
        <v>480</v>
      </c>
      <c r="B179" s="326" t="s">
        <v>156</v>
      </c>
      <c r="C179" s="315">
        <v>2</v>
      </c>
      <c r="D179" s="316">
        <v>2070</v>
      </c>
      <c r="E179" s="339">
        <v>20.25</v>
      </c>
      <c r="F179" s="328">
        <v>7.9499999999999993</v>
      </c>
      <c r="G179" s="323">
        <f t="shared" si="20"/>
        <v>-12.3</v>
      </c>
      <c r="H179" s="260">
        <v>122.82655962022571</v>
      </c>
      <c r="I179" s="265">
        <v>202.61151254934907</v>
      </c>
      <c r="J179" s="236">
        <v>79.784952929123364</v>
      </c>
      <c r="K179" s="330"/>
      <c r="L179" s="241">
        <v>4.3638072215155859</v>
      </c>
      <c r="M179" s="291">
        <v>25</v>
      </c>
      <c r="N179" s="291">
        <v>44.149998450116414</v>
      </c>
      <c r="O179" s="291">
        <v>44.149998450116414</v>
      </c>
      <c r="P179" s="257">
        <v>44.149998450116414</v>
      </c>
      <c r="Q179" s="430">
        <v>166.97655807034212</v>
      </c>
      <c r="R179" s="333"/>
      <c r="S179" s="451">
        <v>-3.0177381287723824E-2</v>
      </c>
      <c r="T179" s="452">
        <v>-0.17288447768118279</v>
      </c>
      <c r="U179" s="452">
        <v>-0.30531397686693623</v>
      </c>
      <c r="V179" s="453">
        <v>-0.30531397686693623</v>
      </c>
      <c r="W179" s="314">
        <v>-0.30531397686693623</v>
      </c>
      <c r="X179" s="75"/>
      <c r="Y179" s="547"/>
      <c r="Z179" s="547"/>
      <c r="AA179" s="547"/>
    </row>
    <row r="180" spans="1:27" x14ac:dyDescent="0.2">
      <c r="A180" s="315">
        <v>481</v>
      </c>
      <c r="B180" s="326" t="s">
        <v>157</v>
      </c>
      <c r="C180" s="315">
        <v>2</v>
      </c>
      <c r="D180" s="316">
        <v>9767</v>
      </c>
      <c r="E180" s="339">
        <v>20.75</v>
      </c>
      <c r="F180" s="328">
        <v>8.4499999999999993</v>
      </c>
      <c r="G180" s="323">
        <f t="shared" si="20"/>
        <v>-12.3</v>
      </c>
      <c r="H180" s="260">
        <v>118.64984171322568</v>
      </c>
      <c r="I180" s="265">
        <v>246.91629954556132</v>
      </c>
      <c r="J180" s="236">
        <v>128.26645783233562</v>
      </c>
      <c r="K180" s="330"/>
      <c r="L180" s="241">
        <v>4.3638072215155859</v>
      </c>
      <c r="M180" s="291">
        <v>24.999999999999986</v>
      </c>
      <c r="N180" s="291">
        <v>49.999999999999986</v>
      </c>
      <c r="O180" s="291">
        <v>74.999999999999986</v>
      </c>
      <c r="P180" s="257">
        <v>99.999999999999986</v>
      </c>
      <c r="Q180" s="430">
        <v>218.64984171322567</v>
      </c>
      <c r="R180" s="333"/>
      <c r="S180" s="451">
        <v>-2.3200248266148669E-2</v>
      </c>
      <c r="T180" s="452">
        <v>-0.13291288483002131</v>
      </c>
      <c r="U180" s="452">
        <v>-0.26582576966004273</v>
      </c>
      <c r="V180" s="453">
        <v>-0.39873865449006413</v>
      </c>
      <c r="W180" s="314">
        <v>-0.53165153932008546</v>
      </c>
      <c r="X180" s="75"/>
      <c r="Y180" s="547"/>
      <c r="Z180" s="547"/>
      <c r="AA180" s="547"/>
    </row>
    <row r="181" spans="1:27" x14ac:dyDescent="0.2">
      <c r="A181" s="315">
        <v>483</v>
      </c>
      <c r="B181" s="326" t="s">
        <v>158</v>
      </c>
      <c r="C181" s="315">
        <v>17</v>
      </c>
      <c r="D181" s="316">
        <v>1150</v>
      </c>
      <c r="E181" s="339">
        <v>21.5</v>
      </c>
      <c r="F181" s="328">
        <v>9.1999999999999993</v>
      </c>
      <c r="G181" s="323">
        <f t="shared" si="20"/>
        <v>-12.3</v>
      </c>
      <c r="H181" s="260">
        <v>-73.011693231558993</v>
      </c>
      <c r="I181" s="265">
        <v>74.707400500779244</v>
      </c>
      <c r="J181" s="236">
        <v>147.71909373233825</v>
      </c>
      <c r="K181" s="330"/>
      <c r="L181" s="241">
        <v>4.3638072215155859</v>
      </c>
      <c r="M181" s="291">
        <v>25</v>
      </c>
      <c r="N181" s="291">
        <v>50</v>
      </c>
      <c r="O181" s="291">
        <v>75</v>
      </c>
      <c r="P181" s="257">
        <v>100</v>
      </c>
      <c r="Q181" s="430">
        <v>26.988306768441007</v>
      </c>
      <c r="R181" s="333"/>
      <c r="S181" s="451">
        <v>-3.9648489775204729E-2</v>
      </c>
      <c r="T181" s="452">
        <v>-0.22714391219964616</v>
      </c>
      <c r="U181" s="452">
        <v>-0.45428782439929233</v>
      </c>
      <c r="V181" s="453">
        <v>-0.68143173659893852</v>
      </c>
      <c r="W181" s="314">
        <v>-0.90857564879858466</v>
      </c>
      <c r="X181" s="75"/>
      <c r="Y181" s="547"/>
      <c r="Z181" s="547"/>
      <c r="AA181" s="547"/>
    </row>
    <row r="182" spans="1:27" x14ac:dyDescent="0.2">
      <c r="A182" s="315">
        <v>484</v>
      </c>
      <c r="B182" s="326" t="s">
        <v>159</v>
      </c>
      <c r="C182" s="315">
        <v>4</v>
      </c>
      <c r="D182" s="316">
        <v>3246</v>
      </c>
      <c r="E182" s="339">
        <v>19.5</v>
      </c>
      <c r="F182" s="328">
        <v>7.1999999999999993</v>
      </c>
      <c r="G182" s="323">
        <f t="shared" si="20"/>
        <v>-12.3</v>
      </c>
      <c r="H182" s="260">
        <v>-341.08207441491396</v>
      </c>
      <c r="I182" s="265">
        <v>-526.98399452637568</v>
      </c>
      <c r="J182" s="236">
        <v>-185.90192011146172</v>
      </c>
      <c r="K182" s="330"/>
      <c r="L182" s="241">
        <v>4.3638072215155717</v>
      </c>
      <c r="M182" s="291">
        <v>-25</v>
      </c>
      <c r="N182" s="291">
        <v>-50</v>
      </c>
      <c r="O182" s="291">
        <v>-75</v>
      </c>
      <c r="P182" s="257">
        <v>-100</v>
      </c>
      <c r="Q182" s="430">
        <v>-441.08207441491396</v>
      </c>
      <c r="R182" s="333"/>
      <c r="S182" s="451">
        <v>-3.1710255409593081E-2</v>
      </c>
      <c r="T182" s="452">
        <v>0.18166622515567926</v>
      </c>
      <c r="U182" s="452">
        <v>0.36333245031135852</v>
      </c>
      <c r="V182" s="453">
        <v>0.54499867546703773</v>
      </c>
      <c r="W182" s="314">
        <v>0.72666490062271705</v>
      </c>
      <c r="X182" s="75"/>
      <c r="Y182" s="547"/>
      <c r="Z182" s="547"/>
      <c r="AA182" s="547"/>
    </row>
    <row r="183" spans="1:27" x14ac:dyDescent="0.2">
      <c r="A183" s="315">
        <v>489</v>
      </c>
      <c r="B183" s="326" t="s">
        <v>160</v>
      </c>
      <c r="C183" s="315">
        <v>8</v>
      </c>
      <c r="D183" s="316">
        <v>2123</v>
      </c>
      <c r="E183" s="339">
        <v>20</v>
      </c>
      <c r="F183" s="328">
        <v>7.6999999999999993</v>
      </c>
      <c r="G183" s="323">
        <f t="shared" si="20"/>
        <v>-12.3</v>
      </c>
      <c r="H183" s="260">
        <v>589.2411945328671</v>
      </c>
      <c r="I183" s="265">
        <v>47.633965239349052</v>
      </c>
      <c r="J183" s="236">
        <v>-541.607229293518</v>
      </c>
      <c r="K183" s="330"/>
      <c r="L183" s="241">
        <v>4.3638072215155717</v>
      </c>
      <c r="M183" s="291">
        <v>-25</v>
      </c>
      <c r="N183" s="291">
        <v>-50</v>
      </c>
      <c r="O183" s="291">
        <v>-75</v>
      </c>
      <c r="P183" s="257">
        <v>-99.999999999999943</v>
      </c>
      <c r="Q183" s="430">
        <v>489.24119453286715</v>
      </c>
      <c r="R183" s="333"/>
      <c r="S183" s="451">
        <v>-3.5563205129133815E-2</v>
      </c>
      <c r="T183" s="452">
        <v>0.20373955197763377</v>
      </c>
      <c r="U183" s="452">
        <v>0.40747910395526754</v>
      </c>
      <c r="V183" s="453">
        <v>0.61121865593290126</v>
      </c>
      <c r="W183" s="314">
        <v>0.81495820791053453</v>
      </c>
      <c r="X183" s="75"/>
      <c r="Y183" s="547"/>
      <c r="Z183" s="547"/>
      <c r="AA183" s="547"/>
    </row>
    <row r="184" spans="1:27" x14ac:dyDescent="0.2">
      <c r="A184" s="315">
        <v>491</v>
      </c>
      <c r="B184" s="326" t="s">
        <v>161</v>
      </c>
      <c r="C184" s="315">
        <v>10</v>
      </c>
      <c r="D184" s="316">
        <v>54605</v>
      </c>
      <c r="E184" s="339">
        <v>20</v>
      </c>
      <c r="F184" s="328">
        <v>7.6999999999999993</v>
      </c>
      <c r="G184" s="323">
        <f t="shared" si="20"/>
        <v>-12.3</v>
      </c>
      <c r="H184" s="260">
        <v>101.61477558369013</v>
      </c>
      <c r="I184" s="265">
        <v>16.141470455618506</v>
      </c>
      <c r="J184" s="236">
        <v>-85.47330512807163</v>
      </c>
      <c r="K184" s="330"/>
      <c r="L184" s="241">
        <v>4.3638072215155859</v>
      </c>
      <c r="M184" s="291">
        <v>-25</v>
      </c>
      <c r="N184" s="291">
        <v>-50</v>
      </c>
      <c r="O184" s="291">
        <v>-75</v>
      </c>
      <c r="P184" s="257">
        <v>-79.615569368928433</v>
      </c>
      <c r="Q184" s="430">
        <v>21.999206214761703</v>
      </c>
      <c r="R184" s="333"/>
      <c r="S184" s="451">
        <v>-2.6272426336503285E-2</v>
      </c>
      <c r="T184" s="452">
        <v>0.15051321588501942</v>
      </c>
      <c r="U184" s="452">
        <v>0.30102643177003885</v>
      </c>
      <c r="V184" s="453">
        <v>0.45153964765505827</v>
      </c>
      <c r="W184" s="314">
        <v>0.47932781520937062</v>
      </c>
      <c r="X184" s="75"/>
      <c r="Y184" s="547"/>
      <c r="Z184" s="547"/>
      <c r="AA184" s="547"/>
    </row>
    <row r="185" spans="1:27" x14ac:dyDescent="0.2">
      <c r="A185" s="315">
        <v>494</v>
      </c>
      <c r="B185" s="326" t="s">
        <v>162</v>
      </c>
      <c r="C185" s="315">
        <v>17</v>
      </c>
      <c r="D185" s="316">
        <v>8986</v>
      </c>
      <c r="E185" s="339">
        <v>20.5</v>
      </c>
      <c r="F185" s="328">
        <v>8.1999999999999993</v>
      </c>
      <c r="G185" s="323">
        <f t="shared" si="20"/>
        <v>-12.3</v>
      </c>
      <c r="H185" s="260">
        <v>152.86464577477628</v>
      </c>
      <c r="I185" s="265">
        <v>185.03169289990453</v>
      </c>
      <c r="J185" s="236">
        <v>32.167047125128249</v>
      </c>
      <c r="K185" s="330"/>
      <c r="L185" s="241">
        <v>4.3638072215156001</v>
      </c>
      <c r="M185" s="291">
        <v>23.184397685556377</v>
      </c>
      <c r="N185" s="291">
        <v>23.184397685556377</v>
      </c>
      <c r="O185" s="291">
        <v>23.184397685556377</v>
      </c>
      <c r="P185" s="257">
        <v>23.184397685556377</v>
      </c>
      <c r="Q185" s="430">
        <v>176.04904346033265</v>
      </c>
      <c r="R185" s="333"/>
      <c r="S185" s="451">
        <v>-3.0739528312740891E-2</v>
      </c>
      <c r="T185" s="452">
        <v>-0.16331552080375439</v>
      </c>
      <c r="U185" s="452">
        <v>-0.16331552080375439</v>
      </c>
      <c r="V185" s="453">
        <v>-0.16331552080375439</v>
      </c>
      <c r="W185" s="314">
        <v>-0.16331552080375439</v>
      </c>
      <c r="X185" s="75"/>
      <c r="Y185" s="547"/>
      <c r="Z185" s="547"/>
      <c r="AA185" s="547"/>
    </row>
    <row r="186" spans="1:27" x14ac:dyDescent="0.2">
      <c r="A186" s="315">
        <v>495</v>
      </c>
      <c r="B186" s="326" t="s">
        <v>163</v>
      </c>
      <c r="C186" s="315">
        <v>13</v>
      </c>
      <c r="D186" s="316">
        <v>1763</v>
      </c>
      <c r="E186" s="339">
        <v>21.75</v>
      </c>
      <c r="F186" s="328">
        <v>9.4499999999999993</v>
      </c>
      <c r="G186" s="323">
        <f t="shared" si="20"/>
        <v>-12.3</v>
      </c>
      <c r="H186" s="260">
        <v>174.19738319333771</v>
      </c>
      <c r="I186" s="265">
        <v>252.21593899727506</v>
      </c>
      <c r="J186" s="236">
        <v>78.018555803937346</v>
      </c>
      <c r="K186" s="330"/>
      <c r="L186" s="241">
        <v>4.3638072215155717</v>
      </c>
      <c r="M186" s="291">
        <v>25</v>
      </c>
      <c r="N186" s="291">
        <v>50</v>
      </c>
      <c r="O186" s="291">
        <v>61.764275413611699</v>
      </c>
      <c r="P186" s="257">
        <v>61.764275413611699</v>
      </c>
      <c r="Q186" s="430">
        <v>235.96165860694941</v>
      </c>
      <c r="R186" s="333"/>
      <c r="S186" s="451">
        <v>-3.7198073362550245E-2</v>
      </c>
      <c r="T186" s="452">
        <v>-0.21310561783725618</v>
      </c>
      <c r="U186" s="452">
        <v>-0.42621123567451236</v>
      </c>
      <c r="V186" s="453">
        <v>-0.52649256289152691</v>
      </c>
      <c r="W186" s="314">
        <v>-0.52649256289152691</v>
      </c>
      <c r="X186" s="75"/>
      <c r="Y186" s="547"/>
      <c r="Z186" s="547"/>
      <c r="AA186" s="547"/>
    </row>
    <row r="187" spans="1:27" x14ac:dyDescent="0.2">
      <c r="A187" s="315">
        <v>498</v>
      </c>
      <c r="B187" s="326" t="s">
        <v>164</v>
      </c>
      <c r="C187" s="315">
        <v>19</v>
      </c>
      <c r="D187" s="316">
        <v>2375</v>
      </c>
      <c r="E187" s="339">
        <v>21</v>
      </c>
      <c r="F187" s="328">
        <v>8.6999999999999993</v>
      </c>
      <c r="G187" s="323">
        <f t="shared" si="20"/>
        <v>-12.3</v>
      </c>
      <c r="H187" s="260">
        <v>264.62631209624283</v>
      </c>
      <c r="I187" s="265">
        <v>260.37907761451407</v>
      </c>
      <c r="J187" s="236">
        <v>-4.2472344817287535</v>
      </c>
      <c r="K187" s="330"/>
      <c r="L187" s="241">
        <v>4.3638072215155717</v>
      </c>
      <c r="M187" s="291">
        <v>25</v>
      </c>
      <c r="N187" s="291">
        <v>50</v>
      </c>
      <c r="O187" s="291">
        <v>53.098971720898248</v>
      </c>
      <c r="P187" s="257">
        <v>53.098971720898248</v>
      </c>
      <c r="Q187" s="430">
        <v>317.72528381714108</v>
      </c>
      <c r="R187" s="333"/>
      <c r="S187" s="451">
        <v>-2.9010334822847199E-2</v>
      </c>
      <c r="T187" s="452">
        <v>-0.16619853576375312</v>
      </c>
      <c r="U187" s="452">
        <v>-0.33239707152750625</v>
      </c>
      <c r="V187" s="453">
        <v>-0.35299885402296893</v>
      </c>
      <c r="W187" s="314">
        <v>-0.35299885402296893</v>
      </c>
      <c r="X187" s="75"/>
      <c r="Y187" s="547"/>
      <c r="Z187" s="547"/>
      <c r="AA187" s="547"/>
    </row>
    <row r="188" spans="1:27" x14ac:dyDescent="0.2">
      <c r="A188" s="315">
        <v>499</v>
      </c>
      <c r="B188" s="326" t="s">
        <v>165</v>
      </c>
      <c r="C188" s="315">
        <v>15</v>
      </c>
      <c r="D188" s="316">
        <v>19287</v>
      </c>
      <c r="E188" s="339">
        <v>20.75</v>
      </c>
      <c r="F188" s="328">
        <v>8.4499999999999993</v>
      </c>
      <c r="G188" s="323">
        <f t="shared" si="20"/>
        <v>-12.3</v>
      </c>
      <c r="H188" s="260">
        <v>-72.57109711703427</v>
      </c>
      <c r="I188" s="265">
        <v>61.733662749750884</v>
      </c>
      <c r="J188" s="236">
        <v>134.30475986678516</v>
      </c>
      <c r="K188" s="330"/>
      <c r="L188" s="241">
        <v>4.3638072215155859</v>
      </c>
      <c r="M188" s="291">
        <v>24.999999999999993</v>
      </c>
      <c r="N188" s="291">
        <v>49.999999999999993</v>
      </c>
      <c r="O188" s="291">
        <v>75</v>
      </c>
      <c r="P188" s="257">
        <v>100</v>
      </c>
      <c r="Q188" s="430">
        <v>27.428902882965723</v>
      </c>
      <c r="R188" s="333"/>
      <c r="S188" s="451">
        <v>-2.3993983641049873E-2</v>
      </c>
      <c r="T188" s="452">
        <v>-0.13746014903424492</v>
      </c>
      <c r="U188" s="452">
        <v>-0.27492029806848989</v>
      </c>
      <c r="V188" s="453">
        <v>-0.41238044710273491</v>
      </c>
      <c r="W188" s="314">
        <v>-0.54984059613697989</v>
      </c>
      <c r="X188" s="75"/>
      <c r="Y188" s="547"/>
      <c r="Z188" s="547"/>
      <c r="AA188" s="547"/>
    </row>
    <row r="189" spans="1:27" x14ac:dyDescent="0.2">
      <c r="A189" s="315">
        <v>500</v>
      </c>
      <c r="B189" s="326" t="s">
        <v>166</v>
      </c>
      <c r="C189" s="315">
        <v>13</v>
      </c>
      <c r="D189" s="316">
        <v>9700</v>
      </c>
      <c r="E189" s="339">
        <v>19.5</v>
      </c>
      <c r="F189" s="328">
        <v>7.1999999999999993</v>
      </c>
      <c r="G189" s="323">
        <f t="shared" si="20"/>
        <v>-12.3</v>
      </c>
      <c r="H189" s="260">
        <v>-18.477206625644232</v>
      </c>
      <c r="I189" s="265">
        <v>-35.38729409333088</v>
      </c>
      <c r="J189" s="236">
        <v>-16.910087467686647</v>
      </c>
      <c r="K189" s="330"/>
      <c r="L189" s="241">
        <v>4.3638072215155859</v>
      </c>
      <c r="M189" s="291">
        <v>-24.999999999999996</v>
      </c>
      <c r="N189" s="291">
        <v>-50</v>
      </c>
      <c r="O189" s="291">
        <v>-50.567634313363087</v>
      </c>
      <c r="P189" s="257">
        <v>-50.567634313363087</v>
      </c>
      <c r="Q189" s="430">
        <v>-69.044840939007315</v>
      </c>
      <c r="R189" s="333"/>
      <c r="S189" s="451">
        <v>-2.3818843567903151E-2</v>
      </c>
      <c r="T189" s="452">
        <v>0.13645678165195546</v>
      </c>
      <c r="U189" s="452">
        <v>0.27291356330391092</v>
      </c>
      <c r="V189" s="453">
        <v>0.27601186536618072</v>
      </c>
      <c r="W189" s="314">
        <v>0.27601186536618072</v>
      </c>
      <c r="X189" s="75"/>
      <c r="Y189" s="547"/>
      <c r="Z189" s="547"/>
      <c r="AA189" s="547"/>
    </row>
    <row r="190" spans="1:27" x14ac:dyDescent="0.2">
      <c r="A190" s="315">
        <v>503</v>
      </c>
      <c r="B190" s="326" t="s">
        <v>167</v>
      </c>
      <c r="C190" s="315">
        <v>2</v>
      </c>
      <c r="D190" s="316">
        <v>7917</v>
      </c>
      <c r="E190" s="339">
        <v>21</v>
      </c>
      <c r="F190" s="328">
        <v>8.6999999999999993</v>
      </c>
      <c r="G190" s="323">
        <f t="shared" si="20"/>
        <v>-12.3</v>
      </c>
      <c r="H190" s="260">
        <v>-55.425428564022241</v>
      </c>
      <c r="I190" s="265">
        <v>89.589362454050445</v>
      </c>
      <c r="J190" s="236">
        <v>145.01479101807269</v>
      </c>
      <c r="K190" s="330"/>
      <c r="L190" s="241">
        <v>4.3638072215155859</v>
      </c>
      <c r="M190" s="291">
        <v>25</v>
      </c>
      <c r="N190" s="291">
        <v>50</v>
      </c>
      <c r="O190" s="291">
        <v>75</v>
      </c>
      <c r="P190" s="257">
        <v>100</v>
      </c>
      <c r="Q190" s="430">
        <v>44.574571435977759</v>
      </c>
      <c r="R190" s="333"/>
      <c r="S190" s="451">
        <v>-2.7576804410935234E-2</v>
      </c>
      <c r="T190" s="452">
        <v>-0.15798592267646955</v>
      </c>
      <c r="U190" s="452">
        <v>-0.3159718453529391</v>
      </c>
      <c r="V190" s="453">
        <v>-0.4739577680294087</v>
      </c>
      <c r="W190" s="314">
        <v>-0.63194369070587819</v>
      </c>
      <c r="X190" s="75"/>
      <c r="Y190" s="547"/>
      <c r="Z190" s="547"/>
      <c r="AA190" s="547"/>
    </row>
    <row r="191" spans="1:27" x14ac:dyDescent="0.2">
      <c r="A191" s="315">
        <v>504</v>
      </c>
      <c r="B191" s="326" t="s">
        <v>168</v>
      </c>
      <c r="C191" s="315">
        <v>1</v>
      </c>
      <c r="D191" s="316">
        <v>1985</v>
      </c>
      <c r="E191" s="339">
        <v>21.5</v>
      </c>
      <c r="F191" s="328">
        <v>9.1999999999999993</v>
      </c>
      <c r="G191" s="323">
        <f t="shared" si="20"/>
        <v>-12.3</v>
      </c>
      <c r="H191" s="260">
        <v>375.27118070717887</v>
      </c>
      <c r="I191" s="265">
        <v>404.70470840145225</v>
      </c>
      <c r="J191" s="236">
        <v>29.43352769427338</v>
      </c>
      <c r="K191" s="330"/>
      <c r="L191" s="241">
        <v>4.3638072215155717</v>
      </c>
      <c r="M191" s="291">
        <v>-4.7664298402623331</v>
      </c>
      <c r="N191" s="291">
        <v>-4.7664298402623331</v>
      </c>
      <c r="O191" s="291">
        <v>-4.7664298402623331</v>
      </c>
      <c r="P191" s="257">
        <v>-4.7664298402623331</v>
      </c>
      <c r="Q191" s="430">
        <v>370.50475086691654</v>
      </c>
      <c r="R191" s="333"/>
      <c r="S191" s="451">
        <v>-3.1278408068110448E-2</v>
      </c>
      <c r="T191" s="452">
        <v>3.4164281326791827E-2</v>
      </c>
      <c r="U191" s="452">
        <v>3.4164281326791827E-2</v>
      </c>
      <c r="V191" s="453">
        <v>3.4164281326791827E-2</v>
      </c>
      <c r="W191" s="314">
        <v>3.4164281326791827E-2</v>
      </c>
      <c r="X191" s="75"/>
      <c r="Y191" s="547"/>
      <c r="Z191" s="547"/>
      <c r="AA191" s="547"/>
    </row>
    <row r="192" spans="1:27" x14ac:dyDescent="0.2">
      <c r="A192" s="315">
        <v>505</v>
      </c>
      <c r="B192" s="326" t="s">
        <v>169</v>
      </c>
      <c r="C192" s="315">
        <v>1</v>
      </c>
      <c r="D192" s="316">
        <v>20621</v>
      </c>
      <c r="E192" s="339">
        <v>20.5</v>
      </c>
      <c r="F192" s="328">
        <v>8.1999999999999993</v>
      </c>
      <c r="G192" s="323">
        <f t="shared" si="20"/>
        <v>-12.3</v>
      </c>
      <c r="H192" s="260">
        <v>253.56008423774117</v>
      </c>
      <c r="I192" s="265">
        <v>199.72743925824346</v>
      </c>
      <c r="J192" s="236">
        <v>-53.832644979497701</v>
      </c>
      <c r="K192" s="330"/>
      <c r="L192" s="241">
        <v>4.3638072215156001</v>
      </c>
      <c r="M192" s="291">
        <v>-25</v>
      </c>
      <c r="N192" s="291">
        <v>-50</v>
      </c>
      <c r="O192" s="291">
        <v>-59.444931170625892</v>
      </c>
      <c r="P192" s="257">
        <v>-59.444931170625892</v>
      </c>
      <c r="Q192" s="430">
        <v>194.11515306711527</v>
      </c>
      <c r="R192" s="333"/>
      <c r="S192" s="451">
        <v>-2.4986091748435763E-2</v>
      </c>
      <c r="T192" s="452">
        <v>0.14314387918674948</v>
      </c>
      <c r="U192" s="452">
        <v>0.28628775837349896</v>
      </c>
      <c r="V192" s="453">
        <v>0.34036712183010848</v>
      </c>
      <c r="W192" s="314">
        <v>0.34036712183010848</v>
      </c>
      <c r="X192" s="75"/>
      <c r="Y192" s="547"/>
      <c r="Z192" s="547"/>
      <c r="AA192" s="547"/>
    </row>
    <row r="193" spans="1:27" x14ac:dyDescent="0.2">
      <c r="A193" s="315">
        <v>507</v>
      </c>
      <c r="B193" s="326" t="s">
        <v>170</v>
      </c>
      <c r="C193" s="315">
        <v>10</v>
      </c>
      <c r="D193" s="316">
        <v>6266</v>
      </c>
      <c r="E193" s="339">
        <v>19.75</v>
      </c>
      <c r="F193" s="328">
        <v>7.4499999999999993</v>
      </c>
      <c r="G193" s="323">
        <f t="shared" si="20"/>
        <v>-12.3</v>
      </c>
      <c r="H193" s="260">
        <v>97.498000582648416</v>
      </c>
      <c r="I193" s="265">
        <v>-85.890537615190382</v>
      </c>
      <c r="J193" s="236">
        <v>-183.38853819783878</v>
      </c>
      <c r="K193" s="330"/>
      <c r="L193" s="241">
        <v>4.3638072215155859</v>
      </c>
      <c r="M193" s="291">
        <v>-25</v>
      </c>
      <c r="N193" s="291">
        <v>-50.000000000000007</v>
      </c>
      <c r="O193" s="291">
        <v>-75</v>
      </c>
      <c r="P193" s="257">
        <v>-100</v>
      </c>
      <c r="Q193" s="430">
        <v>-2.5019994173515911</v>
      </c>
      <c r="R193" s="333"/>
      <c r="S193" s="451">
        <v>-3.0493007543488829E-2</v>
      </c>
      <c r="T193" s="452">
        <v>0.17469268230470983</v>
      </c>
      <c r="U193" s="452">
        <v>0.34938536460941971</v>
      </c>
      <c r="V193" s="453">
        <v>0.52407804691412951</v>
      </c>
      <c r="W193" s="314">
        <v>0.69877072921883931</v>
      </c>
      <c r="X193" s="75"/>
      <c r="Y193" s="547"/>
      <c r="Z193" s="547"/>
      <c r="AA193" s="547"/>
    </row>
    <row r="194" spans="1:27" x14ac:dyDescent="0.2">
      <c r="A194" s="315">
        <v>508</v>
      </c>
      <c r="B194" s="326" t="s">
        <v>171</v>
      </c>
      <c r="C194" s="315">
        <v>6</v>
      </c>
      <c r="D194" s="316">
        <v>10723</v>
      </c>
      <c r="E194" s="339">
        <v>22</v>
      </c>
      <c r="F194" s="328">
        <v>9.6999999999999993</v>
      </c>
      <c r="G194" s="323">
        <f t="shared" si="20"/>
        <v>-12.3</v>
      </c>
      <c r="H194" s="260">
        <v>236.01411994895139</v>
      </c>
      <c r="I194" s="265">
        <v>155.3461097072267</v>
      </c>
      <c r="J194" s="236">
        <v>-80.668010241724687</v>
      </c>
      <c r="K194" s="330"/>
      <c r="L194" s="241">
        <v>4.3638072215156001</v>
      </c>
      <c r="M194" s="291">
        <v>-25</v>
      </c>
      <c r="N194" s="291">
        <v>-50</v>
      </c>
      <c r="O194" s="291">
        <v>-75</v>
      </c>
      <c r="P194" s="257">
        <v>-90.532702500325229</v>
      </c>
      <c r="Q194" s="430">
        <v>145.48141744862616</v>
      </c>
      <c r="R194" s="333"/>
      <c r="S194" s="451">
        <v>-2.5679563572747598E-2</v>
      </c>
      <c r="T194" s="452">
        <v>0.14711673928980756</v>
      </c>
      <c r="U194" s="452">
        <v>0.29423347857961513</v>
      </c>
      <c r="V194" s="453">
        <v>0.44135021786942263</v>
      </c>
      <c r="W194" s="314">
        <v>0.53275503963768223</v>
      </c>
      <c r="X194" s="75"/>
      <c r="Y194" s="547"/>
      <c r="Z194" s="547"/>
      <c r="AA194" s="547"/>
    </row>
    <row r="195" spans="1:27" x14ac:dyDescent="0.2">
      <c r="A195" s="315">
        <v>529</v>
      </c>
      <c r="B195" s="326" t="s">
        <v>172</v>
      </c>
      <c r="C195" s="315">
        <v>2</v>
      </c>
      <c r="D195" s="316">
        <v>18871</v>
      </c>
      <c r="E195" s="339">
        <v>18.5</v>
      </c>
      <c r="F195" s="328">
        <v>6.1999999999999993</v>
      </c>
      <c r="G195" s="323">
        <f t="shared" si="20"/>
        <v>-12.3</v>
      </c>
      <c r="H195" s="260">
        <v>-25.453964896256103</v>
      </c>
      <c r="I195" s="265">
        <v>-93.810887633876106</v>
      </c>
      <c r="J195" s="236">
        <v>-68.35692273762001</v>
      </c>
      <c r="K195" s="330"/>
      <c r="L195" s="241">
        <v>4.3638072215155859</v>
      </c>
      <c r="M195" s="291">
        <v>-25</v>
      </c>
      <c r="N195" s="291">
        <v>-50.000000000000007</v>
      </c>
      <c r="O195" s="291">
        <v>-56.873982173757732</v>
      </c>
      <c r="P195" s="257">
        <v>-56.873982173757732</v>
      </c>
      <c r="Q195" s="430">
        <v>-82.327947070013835</v>
      </c>
      <c r="R195" s="333"/>
      <c r="S195" s="451">
        <v>-2.1359875336396005E-2</v>
      </c>
      <c r="T195" s="452">
        <v>0.12236949441236743</v>
      </c>
      <c r="U195" s="452">
        <v>0.24473898882473488</v>
      </c>
      <c r="V195" s="453">
        <v>0.27838561775282927</v>
      </c>
      <c r="W195" s="314">
        <v>0.27838561775282927</v>
      </c>
      <c r="X195" s="75"/>
      <c r="Y195" s="547"/>
      <c r="Z195" s="547"/>
      <c r="AA195" s="547"/>
    </row>
    <row r="196" spans="1:27" x14ac:dyDescent="0.2">
      <c r="A196" s="315">
        <v>531</v>
      </c>
      <c r="B196" s="326" t="s">
        <v>173</v>
      </c>
      <c r="C196" s="315">
        <v>4</v>
      </c>
      <c r="D196" s="316">
        <v>5651</v>
      </c>
      <c r="E196" s="339">
        <v>20.75</v>
      </c>
      <c r="F196" s="328">
        <v>8.4499999999999993</v>
      </c>
      <c r="G196" s="323">
        <f t="shared" si="20"/>
        <v>-12.3</v>
      </c>
      <c r="H196" s="260">
        <v>84.851694029154174</v>
      </c>
      <c r="I196" s="265">
        <v>177.51778530196765</v>
      </c>
      <c r="J196" s="236">
        <v>92.666091272813475</v>
      </c>
      <c r="K196" s="330"/>
      <c r="L196" s="241">
        <v>4.3638072215155859</v>
      </c>
      <c r="M196" s="291">
        <v>25</v>
      </c>
      <c r="N196" s="291">
        <v>50</v>
      </c>
      <c r="O196" s="291">
        <v>59.845187299333588</v>
      </c>
      <c r="P196" s="257">
        <v>59.845187299333588</v>
      </c>
      <c r="Q196" s="430">
        <v>144.69688132848776</v>
      </c>
      <c r="R196" s="333"/>
      <c r="S196" s="451">
        <v>-2.7468251385168681E-2</v>
      </c>
      <c r="T196" s="452">
        <v>-0.15736402864989951</v>
      </c>
      <c r="U196" s="452">
        <v>-0.31472805729979902</v>
      </c>
      <c r="V196" s="453">
        <v>-0.3766991907492373</v>
      </c>
      <c r="W196" s="314">
        <v>-0.3766991907492373</v>
      </c>
      <c r="X196" s="75"/>
      <c r="Y196" s="547"/>
      <c r="Z196" s="547"/>
      <c r="AA196" s="547"/>
    </row>
    <row r="197" spans="1:27" x14ac:dyDescent="0.2">
      <c r="A197" s="315">
        <v>535</v>
      </c>
      <c r="B197" s="326" t="s">
        <v>174</v>
      </c>
      <c r="C197" s="315">
        <v>17</v>
      </c>
      <c r="D197" s="316">
        <v>10945</v>
      </c>
      <c r="E197" s="339">
        <v>21.5</v>
      </c>
      <c r="F197" s="328">
        <v>9.1999999999999993</v>
      </c>
      <c r="G197" s="323">
        <f t="shared" si="20"/>
        <v>-12.3</v>
      </c>
      <c r="H197" s="260">
        <v>249.50857814121119</v>
      </c>
      <c r="I197" s="265">
        <v>342.25477622006991</v>
      </c>
      <c r="J197" s="236">
        <v>92.746198078858725</v>
      </c>
      <c r="K197" s="330"/>
      <c r="L197" s="241">
        <v>4.3638072215156001</v>
      </c>
      <c r="M197" s="291">
        <v>24.999999999999972</v>
      </c>
      <c r="N197" s="291">
        <v>49.999999999999972</v>
      </c>
      <c r="O197" s="291">
        <v>55.775770151538012</v>
      </c>
      <c r="P197" s="257">
        <v>55.775770151538012</v>
      </c>
      <c r="Q197" s="430">
        <v>305.2843482927492</v>
      </c>
      <c r="R197" s="333"/>
      <c r="S197" s="451">
        <v>-3.4077850075746152E-2</v>
      </c>
      <c r="T197" s="452">
        <v>-0.19523003850700862</v>
      </c>
      <c r="U197" s="452">
        <v>-0.39046007701401747</v>
      </c>
      <c r="V197" s="453">
        <v>-0.43556423017771362</v>
      </c>
      <c r="W197" s="314">
        <v>-0.43556423017771362</v>
      </c>
      <c r="X197" s="75"/>
      <c r="Y197" s="547"/>
      <c r="Z197" s="547"/>
      <c r="AA197" s="547"/>
    </row>
    <row r="198" spans="1:27" x14ac:dyDescent="0.2">
      <c r="A198" s="315">
        <v>536</v>
      </c>
      <c r="B198" s="326" t="s">
        <v>175</v>
      </c>
      <c r="C198" s="315">
        <v>6</v>
      </c>
      <c r="D198" s="316">
        <v>32847</v>
      </c>
      <c r="E198" s="339">
        <v>19.75</v>
      </c>
      <c r="F198" s="328">
        <v>7.4499999999999993</v>
      </c>
      <c r="G198" s="323">
        <f t="shared" si="20"/>
        <v>-12.3</v>
      </c>
      <c r="H198" s="260">
        <v>-62.238708799394487</v>
      </c>
      <c r="I198" s="265">
        <v>-78.219455103293598</v>
      </c>
      <c r="J198" s="236">
        <v>-15.98074630389911</v>
      </c>
      <c r="K198" s="330"/>
      <c r="L198" s="241">
        <v>4.3638072215155859</v>
      </c>
      <c r="M198" s="291">
        <v>-25</v>
      </c>
      <c r="N198" s="291">
        <v>-31.209545306793871</v>
      </c>
      <c r="O198" s="291">
        <v>-31.209545306793871</v>
      </c>
      <c r="P198" s="257">
        <v>-31.209545306793871</v>
      </c>
      <c r="Q198" s="430">
        <v>-93.448254106188358</v>
      </c>
      <c r="R198" s="333"/>
      <c r="S198" s="451">
        <v>-2.3904632174765062E-2</v>
      </c>
      <c r="T198" s="452">
        <v>0.13694825963498214</v>
      </c>
      <c r="U198" s="452">
        <v>0.17096371655058182</v>
      </c>
      <c r="V198" s="453">
        <v>0.17096371655058182</v>
      </c>
      <c r="W198" s="314">
        <v>0.17096371655058182</v>
      </c>
      <c r="X198" s="75"/>
      <c r="Y198" s="547"/>
      <c r="Z198" s="547"/>
      <c r="AA198" s="547"/>
    </row>
    <row r="199" spans="1:27" x14ac:dyDescent="0.2">
      <c r="A199" s="315">
        <v>538</v>
      </c>
      <c r="B199" s="326" t="s">
        <v>176</v>
      </c>
      <c r="C199" s="315">
        <v>2</v>
      </c>
      <c r="D199" s="316">
        <v>4844</v>
      </c>
      <c r="E199" s="339">
        <v>21</v>
      </c>
      <c r="F199" s="328">
        <v>8.6999999999999993</v>
      </c>
      <c r="G199" s="323">
        <f t="shared" si="20"/>
        <v>-12.3</v>
      </c>
      <c r="H199" s="260">
        <v>-22.516212178810164</v>
      </c>
      <c r="I199" s="265">
        <v>135.88085280342949</v>
      </c>
      <c r="J199" s="236">
        <v>158.39706498223967</v>
      </c>
      <c r="K199" s="330"/>
      <c r="L199" s="241">
        <v>4.3638072215155859</v>
      </c>
      <c r="M199" s="291">
        <v>25</v>
      </c>
      <c r="N199" s="291">
        <v>50</v>
      </c>
      <c r="O199" s="291">
        <v>75</v>
      </c>
      <c r="P199" s="257">
        <v>100</v>
      </c>
      <c r="Q199" s="430">
        <v>77.483787821189836</v>
      </c>
      <c r="R199" s="333"/>
      <c r="S199" s="451">
        <v>-2.5906804807919806E-2</v>
      </c>
      <c r="T199" s="452">
        <v>-0.14841859122572651</v>
      </c>
      <c r="U199" s="452">
        <v>-0.29683718245145302</v>
      </c>
      <c r="V199" s="453">
        <v>-0.44525577367717956</v>
      </c>
      <c r="W199" s="314">
        <v>-0.59367436490290604</v>
      </c>
      <c r="X199" s="75"/>
      <c r="Y199" s="547"/>
      <c r="Z199" s="547"/>
      <c r="AA199" s="547"/>
    </row>
    <row r="200" spans="1:27" x14ac:dyDescent="0.2">
      <c r="A200" s="315">
        <v>541</v>
      </c>
      <c r="B200" s="326" t="s">
        <v>177</v>
      </c>
      <c r="C200" s="315">
        <v>12</v>
      </c>
      <c r="D200" s="316">
        <v>8082</v>
      </c>
      <c r="E200" s="339">
        <v>20.5</v>
      </c>
      <c r="F200" s="328">
        <v>8.1999999999999993</v>
      </c>
      <c r="G200" s="323">
        <f t="shared" si="20"/>
        <v>-12.3</v>
      </c>
      <c r="H200" s="260">
        <v>309.87844965363291</v>
      </c>
      <c r="I200" s="265">
        <v>14.947087708504332</v>
      </c>
      <c r="J200" s="236">
        <v>-294.93136194512857</v>
      </c>
      <c r="K200" s="330"/>
      <c r="L200" s="241">
        <v>4.3638072215155717</v>
      </c>
      <c r="M200" s="291">
        <v>-25</v>
      </c>
      <c r="N200" s="291">
        <v>-50</v>
      </c>
      <c r="O200" s="291">
        <v>-75.000000000000028</v>
      </c>
      <c r="P200" s="257">
        <v>-100.00000000000003</v>
      </c>
      <c r="Q200" s="430">
        <v>209.87844965363288</v>
      </c>
      <c r="R200" s="333"/>
      <c r="S200" s="451">
        <v>-3.156614337744755E-2</v>
      </c>
      <c r="T200" s="452">
        <v>0.18084061563152917</v>
      </c>
      <c r="U200" s="452">
        <v>0.36168123126305834</v>
      </c>
      <c r="V200" s="453">
        <v>0.54252184689458771</v>
      </c>
      <c r="W200" s="314">
        <v>0.72336246252611691</v>
      </c>
      <c r="X200" s="75"/>
      <c r="Y200" s="547"/>
      <c r="Z200" s="547"/>
      <c r="AA200" s="547"/>
    </row>
    <row r="201" spans="1:27" x14ac:dyDescent="0.2">
      <c r="A201" s="315">
        <v>543</v>
      </c>
      <c r="B201" s="326" t="s">
        <v>178</v>
      </c>
      <c r="C201" s="315">
        <v>1</v>
      </c>
      <c r="D201" s="316">
        <v>41577</v>
      </c>
      <c r="E201" s="339">
        <v>19.5</v>
      </c>
      <c r="F201" s="328">
        <v>7.1999999999999993</v>
      </c>
      <c r="G201" s="323">
        <f t="shared" si="20"/>
        <v>-12.3</v>
      </c>
      <c r="H201" s="260">
        <v>18.605474611393007</v>
      </c>
      <c r="I201" s="265">
        <v>55.71966543693685</v>
      </c>
      <c r="J201" s="236">
        <v>37.114190825543844</v>
      </c>
      <c r="K201" s="330"/>
      <c r="L201" s="241">
        <v>4.3638072215155859</v>
      </c>
      <c r="M201" s="291">
        <v>25</v>
      </c>
      <c r="N201" s="291">
        <v>43.446287070338272</v>
      </c>
      <c r="O201" s="291">
        <v>43.446287070338272</v>
      </c>
      <c r="P201" s="257">
        <v>43.446287070338272</v>
      </c>
      <c r="Q201" s="430">
        <v>62.051761681731278</v>
      </c>
      <c r="R201" s="333"/>
      <c r="S201" s="451">
        <v>-2.0924534995589324E-2</v>
      </c>
      <c r="T201" s="452">
        <v>-0.11987545469711458</v>
      </c>
      <c r="U201" s="452">
        <v>-0.20832573669832682</v>
      </c>
      <c r="V201" s="453">
        <v>-0.20832573669832682</v>
      </c>
      <c r="W201" s="314">
        <v>-0.20832573669832682</v>
      </c>
      <c r="X201" s="75"/>
      <c r="Y201" s="547"/>
      <c r="Z201" s="547"/>
      <c r="AA201" s="547"/>
    </row>
    <row r="202" spans="1:27" x14ac:dyDescent="0.2">
      <c r="A202" s="315">
        <v>545</v>
      </c>
      <c r="B202" s="326" t="s">
        <v>179</v>
      </c>
      <c r="C202" s="315">
        <v>15</v>
      </c>
      <c r="D202" s="316">
        <v>9389</v>
      </c>
      <c r="E202" s="339">
        <v>21</v>
      </c>
      <c r="F202" s="328">
        <v>8.6999999999999993</v>
      </c>
      <c r="G202" s="323">
        <f t="shared" si="20"/>
        <v>-12.3</v>
      </c>
      <c r="H202" s="260">
        <v>31.313183962534893</v>
      </c>
      <c r="I202" s="265">
        <v>61.558021515737977</v>
      </c>
      <c r="J202" s="236">
        <v>30.244837553203084</v>
      </c>
      <c r="K202" s="330"/>
      <c r="L202" s="241">
        <v>4.3638072215155859</v>
      </c>
      <c r="M202" s="291">
        <v>25</v>
      </c>
      <c r="N202" s="291">
        <v>37.927441479491733</v>
      </c>
      <c r="O202" s="291">
        <v>37.927441479491733</v>
      </c>
      <c r="P202" s="257">
        <v>37.927441479491733</v>
      </c>
      <c r="Q202" s="430">
        <v>69.240625442026627</v>
      </c>
      <c r="R202" s="333"/>
      <c r="S202" s="451">
        <v>-3.008235669029978E-2</v>
      </c>
      <c r="T202" s="452">
        <v>-0.17234008724067748</v>
      </c>
      <c r="U202" s="452">
        <v>-0.2614567429356518</v>
      </c>
      <c r="V202" s="453">
        <v>-0.2614567429356518</v>
      </c>
      <c r="W202" s="314">
        <v>-0.2614567429356518</v>
      </c>
      <c r="X202" s="75"/>
      <c r="Y202" s="547"/>
      <c r="Z202" s="547"/>
      <c r="AA202" s="547"/>
    </row>
    <row r="203" spans="1:27" x14ac:dyDescent="0.2">
      <c r="A203" s="315">
        <v>560</v>
      </c>
      <c r="B203" s="326" t="s">
        <v>180</v>
      </c>
      <c r="C203" s="315">
        <v>7</v>
      </c>
      <c r="D203" s="316">
        <v>16288</v>
      </c>
      <c r="E203" s="339">
        <v>20.75</v>
      </c>
      <c r="F203" s="328">
        <v>8.4499999999999993</v>
      </c>
      <c r="G203" s="323">
        <f t="shared" si="20"/>
        <v>-12.3</v>
      </c>
      <c r="H203" s="260">
        <v>238.46400997162186</v>
      </c>
      <c r="I203" s="265">
        <v>265.8410205369928</v>
      </c>
      <c r="J203" s="236">
        <v>27.377010565370938</v>
      </c>
      <c r="K203" s="330"/>
      <c r="L203" s="241">
        <v>4.3638072215155717</v>
      </c>
      <c r="M203" s="291">
        <v>18.518907825696658</v>
      </c>
      <c r="N203" s="291">
        <v>18.518907825696658</v>
      </c>
      <c r="O203" s="291">
        <v>18.518907825696658</v>
      </c>
      <c r="P203" s="257">
        <v>18.518907825696658</v>
      </c>
      <c r="Q203" s="430">
        <v>256.98291779731852</v>
      </c>
      <c r="R203" s="333"/>
      <c r="S203" s="451">
        <v>-2.8578034872780378E-2</v>
      </c>
      <c r="T203" s="452">
        <v>-0.12127804157782181</v>
      </c>
      <c r="U203" s="452">
        <v>-0.12127804157782181</v>
      </c>
      <c r="V203" s="453">
        <v>-0.12127804157782181</v>
      </c>
      <c r="W203" s="314">
        <v>-0.12127804157782181</v>
      </c>
      <c r="X203" s="75"/>
      <c r="Y203" s="547"/>
      <c r="Z203" s="547"/>
      <c r="AA203" s="547"/>
    </row>
    <row r="204" spans="1:27" x14ac:dyDescent="0.2">
      <c r="A204" s="315">
        <v>561</v>
      </c>
      <c r="B204" s="326" t="s">
        <v>181</v>
      </c>
      <c r="C204" s="315">
        <v>2</v>
      </c>
      <c r="D204" s="316">
        <v>1417</v>
      </c>
      <c r="E204" s="339">
        <v>19.5</v>
      </c>
      <c r="F204" s="328">
        <v>7.1999999999999993</v>
      </c>
      <c r="G204" s="323">
        <f t="shared" si="20"/>
        <v>-12.3</v>
      </c>
      <c r="H204" s="260">
        <v>28.642970752110095</v>
      </c>
      <c r="I204" s="265">
        <v>40.423024088062476</v>
      </c>
      <c r="J204" s="236">
        <v>11.780053335952381</v>
      </c>
      <c r="K204" s="330"/>
      <c r="L204" s="241">
        <v>4.3638072215155859</v>
      </c>
      <c r="M204" s="291">
        <v>-0.45994853328010521</v>
      </c>
      <c r="N204" s="291">
        <v>-0.45994853328010521</v>
      </c>
      <c r="O204" s="291">
        <v>-0.45994853328010521</v>
      </c>
      <c r="P204" s="257">
        <v>-0.45994853328010521</v>
      </c>
      <c r="Q204" s="430">
        <v>28.18302221882999</v>
      </c>
      <c r="R204" s="333"/>
      <c r="S204" s="451">
        <v>-3.1824620036334621E-2</v>
      </c>
      <c r="T204" s="452">
        <v>3.3543386691644388E-3</v>
      </c>
      <c r="U204" s="452">
        <v>3.3543386691644388E-3</v>
      </c>
      <c r="V204" s="453">
        <v>3.3543386691644388E-3</v>
      </c>
      <c r="W204" s="314">
        <v>3.3543386691644388E-3</v>
      </c>
      <c r="X204" s="75"/>
      <c r="Y204" s="547"/>
      <c r="Z204" s="547"/>
      <c r="AA204" s="547"/>
    </row>
    <row r="205" spans="1:27" x14ac:dyDescent="0.2">
      <c r="A205" s="315">
        <v>562</v>
      </c>
      <c r="B205" s="326" t="s">
        <v>182</v>
      </c>
      <c r="C205" s="315">
        <v>6</v>
      </c>
      <c r="D205" s="316">
        <v>9579</v>
      </c>
      <c r="E205" s="339">
        <v>22.25</v>
      </c>
      <c r="F205" s="328">
        <v>9.9499999999999993</v>
      </c>
      <c r="G205" s="323">
        <f t="shared" si="20"/>
        <v>-12.3</v>
      </c>
      <c r="H205" s="260">
        <v>28.738394410447118</v>
      </c>
      <c r="I205" s="265">
        <v>110.79638240485917</v>
      </c>
      <c r="J205" s="236">
        <v>82.057987994412059</v>
      </c>
      <c r="K205" s="330"/>
      <c r="L205" s="241">
        <v>4.3638072215155823</v>
      </c>
      <c r="M205" s="291">
        <v>24.999999999999996</v>
      </c>
      <c r="N205" s="291">
        <v>50</v>
      </c>
      <c r="O205" s="291">
        <v>75</v>
      </c>
      <c r="P205" s="257">
        <v>78.392538846470146</v>
      </c>
      <c r="Q205" s="430">
        <v>107.13093325691726</v>
      </c>
      <c r="R205" s="333"/>
      <c r="S205" s="451">
        <v>-2.9274383165490154E-2</v>
      </c>
      <c r="T205" s="452">
        <v>-0.16771125349645338</v>
      </c>
      <c r="U205" s="452">
        <v>-0.33542250699290682</v>
      </c>
      <c r="V205" s="453">
        <v>-0.5031337604893602</v>
      </c>
      <c r="W205" s="314">
        <v>-0.52589243818843701</v>
      </c>
      <c r="X205" s="75"/>
      <c r="Y205" s="547"/>
      <c r="Z205" s="547"/>
      <c r="AA205" s="547"/>
    </row>
    <row r="206" spans="1:27" x14ac:dyDescent="0.2">
      <c r="A206" s="315">
        <v>563</v>
      </c>
      <c r="B206" s="326" t="s">
        <v>183</v>
      </c>
      <c r="C206" s="315">
        <v>17</v>
      </c>
      <c r="D206" s="316">
        <v>7725</v>
      </c>
      <c r="E206" s="339">
        <v>21.75</v>
      </c>
      <c r="F206" s="328">
        <v>9.4499999999999993</v>
      </c>
      <c r="G206" s="323">
        <f t="shared" si="20"/>
        <v>-12.3</v>
      </c>
      <c r="H206" s="260">
        <v>247.38363026556942</v>
      </c>
      <c r="I206" s="265">
        <v>275.74622443880463</v>
      </c>
      <c r="J206" s="236">
        <v>28.362594173235209</v>
      </c>
      <c r="K206" s="330"/>
      <c r="L206" s="241">
        <v>4.3638072215155717</v>
      </c>
      <c r="M206" s="291">
        <v>-8.1721427420968098</v>
      </c>
      <c r="N206" s="291">
        <v>-8.1721427420968098</v>
      </c>
      <c r="O206" s="291">
        <v>-8.1721427420968098</v>
      </c>
      <c r="P206" s="257">
        <v>-8.1721427420968098</v>
      </c>
      <c r="Q206" s="430">
        <v>239.21148752347261</v>
      </c>
      <c r="R206" s="333"/>
      <c r="S206" s="451">
        <v>-3.073207291589863E-2</v>
      </c>
      <c r="T206" s="452">
        <v>5.7552241398515856E-2</v>
      </c>
      <c r="U206" s="452">
        <v>5.7552241398515856E-2</v>
      </c>
      <c r="V206" s="453">
        <v>5.7552241398515856E-2</v>
      </c>
      <c r="W206" s="314">
        <v>5.7552241398515856E-2</v>
      </c>
      <c r="X206" s="75"/>
      <c r="Y206" s="547"/>
      <c r="Z206" s="547"/>
      <c r="AA206" s="547"/>
    </row>
    <row r="207" spans="1:27" x14ac:dyDescent="0.2">
      <c r="A207" s="315">
        <v>564</v>
      </c>
      <c r="B207" s="326" t="s">
        <v>184</v>
      </c>
      <c r="C207" s="315">
        <v>17</v>
      </c>
      <c r="D207" s="316">
        <v>196291</v>
      </c>
      <c r="E207" s="339">
        <v>20</v>
      </c>
      <c r="F207" s="328">
        <v>7.6999999999999993</v>
      </c>
      <c r="G207" s="323">
        <f t="shared" si="20"/>
        <v>-12.3</v>
      </c>
      <c r="H207" s="260">
        <v>137.51122343697924</v>
      </c>
      <c r="I207" s="265">
        <v>122.98038593034343</v>
      </c>
      <c r="J207" s="236">
        <v>-14.530837506635805</v>
      </c>
      <c r="K207" s="330"/>
      <c r="L207" s="241">
        <v>4.3638072215156001</v>
      </c>
      <c r="M207" s="291">
        <v>-25</v>
      </c>
      <c r="N207" s="291">
        <v>-25.799327215001384</v>
      </c>
      <c r="O207" s="291">
        <v>-25.799327215001384</v>
      </c>
      <c r="P207" s="257">
        <v>-25.799327215001384</v>
      </c>
      <c r="Q207" s="430">
        <v>111.71189622197785</v>
      </c>
      <c r="R207" s="333"/>
      <c r="S207" s="451">
        <v>-2.4984198086478993E-2</v>
      </c>
      <c r="T207" s="452">
        <v>0.14313303050656814</v>
      </c>
      <c r="U207" s="452">
        <v>0.14770943557254909</v>
      </c>
      <c r="V207" s="453">
        <v>0.14770943557254909</v>
      </c>
      <c r="W207" s="314">
        <v>0.14770943557254909</v>
      </c>
      <c r="X207" s="75"/>
      <c r="Y207" s="547"/>
      <c r="Z207" s="547"/>
      <c r="AA207" s="547"/>
    </row>
    <row r="208" spans="1:27" x14ac:dyDescent="0.2">
      <c r="A208" s="315">
        <v>576</v>
      </c>
      <c r="B208" s="326" t="s">
        <v>185</v>
      </c>
      <c r="C208" s="315">
        <v>7</v>
      </c>
      <c r="D208" s="316">
        <v>3197</v>
      </c>
      <c r="E208" s="339">
        <v>21</v>
      </c>
      <c r="F208" s="328">
        <v>8.6999999999999993</v>
      </c>
      <c r="G208" s="323">
        <f t="shared" si="20"/>
        <v>-12.3</v>
      </c>
      <c r="H208" s="260">
        <v>381.96770603312689</v>
      </c>
      <c r="I208" s="265">
        <v>171.48619090378037</v>
      </c>
      <c r="J208" s="236">
        <v>-210.48151512934652</v>
      </c>
      <c r="K208" s="330"/>
      <c r="L208" s="241">
        <v>4.3638072215155717</v>
      </c>
      <c r="M208" s="291">
        <v>-25</v>
      </c>
      <c r="N208" s="291">
        <v>-50</v>
      </c>
      <c r="O208" s="291">
        <v>-75</v>
      </c>
      <c r="P208" s="257">
        <v>-100</v>
      </c>
      <c r="Q208" s="430">
        <v>281.96770603312689</v>
      </c>
      <c r="R208" s="333"/>
      <c r="S208" s="451">
        <v>-3.1345683220831533E-2</v>
      </c>
      <c r="T208" s="452">
        <v>0.1795776121037321</v>
      </c>
      <c r="U208" s="452">
        <v>0.35915522420746421</v>
      </c>
      <c r="V208" s="453">
        <v>0.53873283631119628</v>
      </c>
      <c r="W208" s="314">
        <v>0.71831044841492842</v>
      </c>
      <c r="X208" s="75"/>
      <c r="Y208" s="547"/>
      <c r="Z208" s="547"/>
      <c r="AA208" s="547"/>
    </row>
    <row r="209" spans="1:27" x14ac:dyDescent="0.2">
      <c r="A209" s="315">
        <v>577</v>
      </c>
      <c r="B209" s="326" t="s">
        <v>186</v>
      </c>
      <c r="C209" s="315">
        <v>2</v>
      </c>
      <c r="D209" s="316">
        <v>10628</v>
      </c>
      <c r="E209" s="339">
        <v>20.75</v>
      </c>
      <c r="F209" s="328">
        <v>8.4499999999999993</v>
      </c>
      <c r="G209" s="323">
        <f t="shared" si="20"/>
        <v>-12.3</v>
      </c>
      <c r="H209" s="260">
        <v>-206.16879818734259</v>
      </c>
      <c r="I209" s="265">
        <v>-70.959706349192857</v>
      </c>
      <c r="J209" s="236">
        <v>135.20909183814973</v>
      </c>
      <c r="K209" s="330"/>
      <c r="L209" s="241">
        <v>4.3638072215155717</v>
      </c>
      <c r="M209" s="291">
        <v>25</v>
      </c>
      <c r="N209" s="291">
        <v>50</v>
      </c>
      <c r="O209" s="291">
        <v>75</v>
      </c>
      <c r="P209" s="257">
        <v>100</v>
      </c>
      <c r="Q209" s="430">
        <v>-106.16879818734259</v>
      </c>
      <c r="R209" s="333"/>
      <c r="S209" s="451">
        <v>-2.4170247529680833E-2</v>
      </c>
      <c r="T209" s="452">
        <v>-0.13846995469065648</v>
      </c>
      <c r="U209" s="452">
        <v>-0.27693990938131297</v>
      </c>
      <c r="V209" s="453">
        <v>-0.4154098640719695</v>
      </c>
      <c r="W209" s="314">
        <v>-0.55387981876262593</v>
      </c>
      <c r="X209" s="75"/>
      <c r="Y209" s="547"/>
      <c r="Z209" s="547"/>
      <c r="AA209" s="547"/>
    </row>
    <row r="210" spans="1:27" x14ac:dyDescent="0.2">
      <c r="A210" s="315">
        <v>578</v>
      </c>
      <c r="B210" s="326" t="s">
        <v>187</v>
      </c>
      <c r="C210" s="315">
        <v>18</v>
      </c>
      <c r="D210" s="316">
        <v>3564</v>
      </c>
      <c r="E210" s="339">
        <v>22</v>
      </c>
      <c r="F210" s="328">
        <v>9.6999999999999993</v>
      </c>
      <c r="G210" s="323">
        <f t="shared" si="20"/>
        <v>-12.3</v>
      </c>
      <c r="H210" s="260">
        <v>301.88584494030636</v>
      </c>
      <c r="I210" s="265">
        <v>201.42292106186858</v>
      </c>
      <c r="J210" s="236">
        <v>-100.46292387843778</v>
      </c>
      <c r="K210" s="330"/>
      <c r="L210" s="241">
        <v>4.3638072215155717</v>
      </c>
      <c r="M210" s="291">
        <v>-25</v>
      </c>
      <c r="N210" s="291">
        <v>-50</v>
      </c>
      <c r="O210" s="291">
        <v>-75</v>
      </c>
      <c r="P210" s="257">
        <v>-100</v>
      </c>
      <c r="Q210" s="430">
        <v>201.88584494030636</v>
      </c>
      <c r="R210" s="333"/>
      <c r="S210" s="451">
        <v>-3.3342941756848647E-2</v>
      </c>
      <c r="T210" s="452">
        <v>0.19101979111527115</v>
      </c>
      <c r="U210" s="452">
        <v>0.3820395822305423</v>
      </c>
      <c r="V210" s="453">
        <v>0.57305937334581347</v>
      </c>
      <c r="W210" s="314">
        <v>0.76407916446108459</v>
      </c>
      <c r="X210" s="75"/>
      <c r="Y210" s="547"/>
      <c r="Z210" s="547"/>
      <c r="AA210" s="547"/>
    </row>
    <row r="211" spans="1:27" x14ac:dyDescent="0.2">
      <c r="A211" s="315">
        <v>580</v>
      </c>
      <c r="B211" s="326" t="s">
        <v>188</v>
      </c>
      <c r="C211" s="315">
        <v>9</v>
      </c>
      <c r="D211" s="316">
        <v>5373</v>
      </c>
      <c r="E211" s="339">
        <v>19.5</v>
      </c>
      <c r="F211" s="328">
        <v>7.1999999999999993</v>
      </c>
      <c r="G211" s="323">
        <f t="shared" si="20"/>
        <v>-12.3</v>
      </c>
      <c r="H211" s="260">
        <v>224.73211201209224</v>
      </c>
      <c r="I211" s="265">
        <v>62.893708030511057</v>
      </c>
      <c r="J211" s="236">
        <v>-161.83840398158119</v>
      </c>
      <c r="K211" s="330"/>
      <c r="L211" s="241">
        <v>4.3638072215156001</v>
      </c>
      <c r="M211" s="291">
        <v>-25</v>
      </c>
      <c r="N211" s="291">
        <v>-50</v>
      </c>
      <c r="O211" s="291">
        <v>-75</v>
      </c>
      <c r="P211" s="257">
        <v>-100</v>
      </c>
      <c r="Q211" s="430">
        <v>124.73211201209224</v>
      </c>
      <c r="R211" s="333"/>
      <c r="S211" s="451">
        <v>-3.0655110985653228E-2</v>
      </c>
      <c r="T211" s="452">
        <v>0.17562136357965852</v>
      </c>
      <c r="U211" s="452">
        <v>0.35124272715931704</v>
      </c>
      <c r="V211" s="453">
        <v>0.52686409073897555</v>
      </c>
      <c r="W211" s="314">
        <v>0.70248545431863407</v>
      </c>
      <c r="X211" s="75"/>
      <c r="Y211" s="547"/>
      <c r="Z211" s="547"/>
      <c r="AA211" s="547"/>
    </row>
    <row r="212" spans="1:27" x14ac:dyDescent="0.2">
      <c r="A212" s="315">
        <v>581</v>
      </c>
      <c r="B212" s="326" t="s">
        <v>189</v>
      </c>
      <c r="C212" s="315">
        <v>6</v>
      </c>
      <c r="D212" s="316">
        <v>6808</v>
      </c>
      <c r="E212" s="339">
        <v>21</v>
      </c>
      <c r="F212" s="328">
        <v>8.6999999999999993</v>
      </c>
      <c r="G212" s="323">
        <f t="shared" si="20"/>
        <v>-12.3</v>
      </c>
      <c r="H212" s="260">
        <v>255.90816156995461</v>
      </c>
      <c r="I212" s="265">
        <v>244.47732643319537</v>
      </c>
      <c r="J212" s="236">
        <v>-11.430835136759242</v>
      </c>
      <c r="K212" s="330"/>
      <c r="L212" s="241">
        <v>4.3638072215156001</v>
      </c>
      <c r="M212" s="291">
        <v>-18.977116963769674</v>
      </c>
      <c r="N212" s="291">
        <v>-18.977116963769674</v>
      </c>
      <c r="O212" s="291">
        <v>-18.977116963769674</v>
      </c>
      <c r="P212" s="257">
        <v>-18.977116963769674</v>
      </c>
      <c r="Q212" s="430">
        <v>236.93104460618494</v>
      </c>
      <c r="R212" s="333"/>
      <c r="S212" s="451">
        <v>-3.0457823972652565E-2</v>
      </c>
      <c r="T212" s="452">
        <v>0.13245353395565193</v>
      </c>
      <c r="U212" s="452">
        <v>0.13245353395565193</v>
      </c>
      <c r="V212" s="453">
        <v>0.13245353395565193</v>
      </c>
      <c r="W212" s="314">
        <v>0.13245353395565193</v>
      </c>
      <c r="X212" s="75"/>
      <c r="Y212" s="547"/>
      <c r="Z212" s="547"/>
      <c r="AA212" s="547"/>
    </row>
    <row r="213" spans="1:27" x14ac:dyDescent="0.2">
      <c r="A213" s="315">
        <v>583</v>
      </c>
      <c r="B213" s="326" t="s">
        <v>190</v>
      </c>
      <c r="C213" s="315">
        <v>19</v>
      </c>
      <c r="D213" s="316">
        <v>947</v>
      </c>
      <c r="E213" s="339">
        <v>21.5</v>
      </c>
      <c r="F213" s="328">
        <v>9.1999999999999993</v>
      </c>
      <c r="G213" s="323">
        <f t="shared" si="20"/>
        <v>-12.3</v>
      </c>
      <c r="H213" s="260">
        <v>691.93595276423628</v>
      </c>
      <c r="I213" s="265">
        <v>457.86517476201118</v>
      </c>
      <c r="J213" s="236">
        <v>-234.0707780022251</v>
      </c>
      <c r="K213" s="330"/>
      <c r="L213" s="241">
        <v>4.3638072215155717</v>
      </c>
      <c r="M213" s="291">
        <v>-25</v>
      </c>
      <c r="N213" s="291">
        <v>-50</v>
      </c>
      <c r="O213" s="291">
        <v>-75</v>
      </c>
      <c r="P213" s="257">
        <v>-100</v>
      </c>
      <c r="Q213" s="430">
        <v>591.93595276423628</v>
      </c>
      <c r="R213" s="333"/>
      <c r="S213" s="451">
        <v>-2.9376720401494263E-2</v>
      </c>
      <c r="T213" s="452">
        <v>0.1682975376218131</v>
      </c>
      <c r="U213" s="452">
        <v>0.3365950752436262</v>
      </c>
      <c r="V213" s="453">
        <v>0.50489261286543929</v>
      </c>
      <c r="W213" s="314">
        <v>0.67319015048725239</v>
      </c>
      <c r="X213" s="75"/>
      <c r="Y213" s="547"/>
      <c r="Z213" s="547"/>
      <c r="AA213" s="547"/>
    </row>
    <row r="214" spans="1:27" x14ac:dyDescent="0.2">
      <c r="A214" s="315">
        <v>584</v>
      </c>
      <c r="B214" s="326" t="s">
        <v>191</v>
      </c>
      <c r="C214" s="315">
        <v>16</v>
      </c>
      <c r="D214" s="316">
        <v>2893</v>
      </c>
      <c r="E214" s="339">
        <v>21</v>
      </c>
      <c r="F214" s="328">
        <v>8.6999999999999993</v>
      </c>
      <c r="G214" s="323">
        <f t="shared" si="20"/>
        <v>-12.3</v>
      </c>
      <c r="H214" s="260">
        <v>647.99259506585975</v>
      </c>
      <c r="I214" s="265">
        <v>708.43619147065294</v>
      </c>
      <c r="J214" s="236">
        <v>60.443596404793198</v>
      </c>
      <c r="K214" s="330"/>
      <c r="L214" s="241">
        <v>4.3638072215155717</v>
      </c>
      <c r="M214" s="291">
        <v>17.634534525544154</v>
      </c>
      <c r="N214" s="291">
        <v>17.634534525544154</v>
      </c>
      <c r="O214" s="291">
        <v>17.634534525544154</v>
      </c>
      <c r="P214" s="257">
        <v>17.634534525544154</v>
      </c>
      <c r="Q214" s="430">
        <v>665.6271295914039</v>
      </c>
      <c r="R214" s="333"/>
      <c r="S214" s="451">
        <v>-3.8399556803744947E-2</v>
      </c>
      <c r="T214" s="452">
        <v>-0.15517603685207107</v>
      </c>
      <c r="U214" s="452">
        <v>-0.15517603685207107</v>
      </c>
      <c r="V214" s="453">
        <v>-0.15517603685207107</v>
      </c>
      <c r="W214" s="314">
        <v>-0.15517603685207107</v>
      </c>
      <c r="X214" s="75"/>
      <c r="Y214" s="547"/>
      <c r="Z214" s="547"/>
      <c r="AA214" s="547"/>
    </row>
    <row r="215" spans="1:27" x14ac:dyDescent="0.2">
      <c r="A215" s="315">
        <v>588</v>
      </c>
      <c r="B215" s="326" t="s">
        <v>192</v>
      </c>
      <c r="C215" s="315">
        <v>10</v>
      </c>
      <c r="D215" s="316">
        <v>1832</v>
      </c>
      <c r="E215" s="339">
        <v>21</v>
      </c>
      <c r="F215" s="328">
        <v>8.6999999999999993</v>
      </c>
      <c r="G215" s="323">
        <f t="shared" si="20"/>
        <v>-12.3</v>
      </c>
      <c r="H215" s="260">
        <v>52.738666628257342</v>
      </c>
      <c r="I215" s="265">
        <v>-140.02568976122933</v>
      </c>
      <c r="J215" s="236">
        <v>-192.76435638948666</v>
      </c>
      <c r="K215" s="330"/>
      <c r="L215" s="241">
        <v>4.3638072215155859</v>
      </c>
      <c r="M215" s="291">
        <v>-25.000000000000007</v>
      </c>
      <c r="N215" s="291">
        <v>-50.000000000000007</v>
      </c>
      <c r="O215" s="291">
        <v>-75</v>
      </c>
      <c r="P215" s="257">
        <v>-100</v>
      </c>
      <c r="Q215" s="430">
        <v>-47.261333371742666</v>
      </c>
      <c r="R215" s="333"/>
      <c r="S215" s="451">
        <v>-3.6756492315670325E-2</v>
      </c>
      <c r="T215" s="452">
        <v>0.2105758254766838</v>
      </c>
      <c r="U215" s="452">
        <v>0.42115165095336754</v>
      </c>
      <c r="V215" s="453">
        <v>0.63172747643005123</v>
      </c>
      <c r="W215" s="314">
        <v>0.84230330190673486</v>
      </c>
      <c r="X215" s="75"/>
      <c r="Y215" s="547"/>
      <c r="Z215" s="547"/>
      <c r="AA215" s="547"/>
    </row>
    <row r="216" spans="1:27" x14ac:dyDescent="0.2">
      <c r="A216" s="315">
        <v>592</v>
      </c>
      <c r="B216" s="326" t="s">
        <v>193</v>
      </c>
      <c r="C216" s="315">
        <v>13</v>
      </c>
      <c r="D216" s="316">
        <v>4081</v>
      </c>
      <c r="E216" s="339">
        <v>21.25</v>
      </c>
      <c r="F216" s="328">
        <v>8.9499999999999993</v>
      </c>
      <c r="G216" s="323">
        <f t="shared" si="20"/>
        <v>-12.3</v>
      </c>
      <c r="H216" s="260">
        <v>391.31471858037764</v>
      </c>
      <c r="I216" s="265">
        <v>315.06396900957299</v>
      </c>
      <c r="J216" s="236">
        <v>-76.250749570804658</v>
      </c>
      <c r="K216" s="330"/>
      <c r="L216" s="241">
        <v>4.3638072215155717</v>
      </c>
      <c r="M216" s="291">
        <v>-25</v>
      </c>
      <c r="N216" s="291">
        <v>-50</v>
      </c>
      <c r="O216" s="291">
        <v>-75</v>
      </c>
      <c r="P216" s="257">
        <v>-100</v>
      </c>
      <c r="Q216" s="430">
        <v>291.31471858037764</v>
      </c>
      <c r="R216" s="333"/>
      <c r="S216" s="451">
        <v>-3.149157586966455E-2</v>
      </c>
      <c r="T216" s="452">
        <v>0.18041342267823288</v>
      </c>
      <c r="U216" s="452">
        <v>0.36082684535646575</v>
      </c>
      <c r="V216" s="453">
        <v>0.5412402680346986</v>
      </c>
      <c r="W216" s="314">
        <v>0.72165369071293151</v>
      </c>
      <c r="X216" s="75"/>
      <c r="Y216" s="547"/>
      <c r="Z216" s="547"/>
      <c r="AA216" s="547"/>
    </row>
    <row r="217" spans="1:27" x14ac:dyDescent="0.2">
      <c r="A217" s="315">
        <v>593</v>
      </c>
      <c r="B217" s="326" t="s">
        <v>194</v>
      </c>
      <c r="C217" s="315">
        <v>10</v>
      </c>
      <c r="D217" s="316">
        <v>19051</v>
      </c>
      <c r="E217" s="339">
        <v>22</v>
      </c>
      <c r="F217" s="328">
        <v>9.6999999999999993</v>
      </c>
      <c r="G217" s="323">
        <f t="shared" si="20"/>
        <v>-12.3</v>
      </c>
      <c r="H217" s="260">
        <v>147.5577319709723</v>
      </c>
      <c r="I217" s="265">
        <v>238.65908159662635</v>
      </c>
      <c r="J217" s="236">
        <v>91.101349625654052</v>
      </c>
      <c r="K217" s="330"/>
      <c r="L217" s="241">
        <v>4.3638072215156001</v>
      </c>
      <c r="M217" s="291">
        <v>25</v>
      </c>
      <c r="N217" s="291">
        <v>50</v>
      </c>
      <c r="O217" s="291">
        <v>62.962193489261551</v>
      </c>
      <c r="P217" s="257">
        <v>62.962193489261551</v>
      </c>
      <c r="Q217" s="430">
        <v>210.51992546023385</v>
      </c>
      <c r="R217" s="333"/>
      <c r="S217" s="451">
        <v>-2.7660763171047195E-2</v>
      </c>
      <c r="T217" s="452">
        <v>-0.15846691757295536</v>
      </c>
      <c r="U217" s="452">
        <v>-0.31693383514591073</v>
      </c>
      <c r="V217" s="453">
        <v>-0.39909698903501106</v>
      </c>
      <c r="W217" s="314">
        <v>-0.39909698903501106</v>
      </c>
      <c r="X217" s="75"/>
      <c r="Y217" s="547"/>
      <c r="Z217" s="547"/>
      <c r="AA217" s="547"/>
    </row>
    <row r="218" spans="1:27" x14ac:dyDescent="0.2">
      <c r="A218" s="315">
        <v>595</v>
      </c>
      <c r="B218" s="326" t="s">
        <v>195</v>
      </c>
      <c r="C218" s="315">
        <v>11</v>
      </c>
      <c r="D218" s="316">
        <v>4787</v>
      </c>
      <c r="E218" s="339">
        <v>20.75</v>
      </c>
      <c r="F218" s="328">
        <v>8.4499999999999993</v>
      </c>
      <c r="G218" s="323">
        <f t="shared" si="20"/>
        <v>-12.3</v>
      </c>
      <c r="H218" s="260">
        <v>25.872070598197748</v>
      </c>
      <c r="I218" s="265">
        <v>152.03385141454419</v>
      </c>
      <c r="J218" s="236">
        <v>126.16178081634644</v>
      </c>
      <c r="K218" s="330"/>
      <c r="L218" s="241">
        <v>4.3638072215155859</v>
      </c>
      <c r="M218" s="291">
        <v>25.000000000000004</v>
      </c>
      <c r="N218" s="291">
        <v>50</v>
      </c>
      <c r="O218" s="291">
        <v>75</v>
      </c>
      <c r="P218" s="257">
        <v>100</v>
      </c>
      <c r="Q218" s="430">
        <v>125.87207059819775</v>
      </c>
      <c r="R218" s="333"/>
      <c r="S218" s="451">
        <v>-3.608988880893519E-2</v>
      </c>
      <c r="T218" s="452">
        <v>-0.20675689241607287</v>
      </c>
      <c r="U218" s="452">
        <v>-0.41351378483214568</v>
      </c>
      <c r="V218" s="453">
        <v>-0.62027067724821849</v>
      </c>
      <c r="W218" s="314">
        <v>-0.82702756966429136</v>
      </c>
      <c r="X218" s="75"/>
      <c r="Y218" s="547"/>
      <c r="Z218" s="547"/>
      <c r="AA218" s="547"/>
    </row>
    <row r="219" spans="1:27" x14ac:dyDescent="0.2">
      <c r="A219" s="315">
        <v>598</v>
      </c>
      <c r="B219" s="326" t="s">
        <v>196</v>
      </c>
      <c r="C219" s="315">
        <v>15</v>
      </c>
      <c r="D219" s="316">
        <v>19577</v>
      </c>
      <c r="E219" s="339">
        <v>21.25</v>
      </c>
      <c r="F219" s="328">
        <v>8.9499999999999993</v>
      </c>
      <c r="G219" s="323">
        <f t="shared" si="20"/>
        <v>-12.3</v>
      </c>
      <c r="H219" s="260">
        <v>35.60569957927715</v>
      </c>
      <c r="I219" s="265">
        <v>20.482459529543586</v>
      </c>
      <c r="J219" s="236">
        <v>-15.123240049733564</v>
      </c>
      <c r="K219" s="330"/>
      <c r="L219" s="241">
        <v>4.3638072215155859</v>
      </c>
      <c r="M219" s="291">
        <v>-16.639780681946412</v>
      </c>
      <c r="N219" s="291">
        <v>-16.639780681946412</v>
      </c>
      <c r="O219" s="291">
        <v>-16.639780681946412</v>
      </c>
      <c r="P219" s="257">
        <v>-16.639780681946412</v>
      </c>
      <c r="Q219" s="430">
        <v>18.965918897330738</v>
      </c>
      <c r="R219" s="333"/>
      <c r="S219" s="451">
        <v>-2.4802956767728233E-2</v>
      </c>
      <c r="T219" s="452">
        <v>9.4576992045825689E-2</v>
      </c>
      <c r="U219" s="452">
        <v>9.4576992045825689E-2</v>
      </c>
      <c r="V219" s="453">
        <v>9.4576992045825689E-2</v>
      </c>
      <c r="W219" s="314">
        <v>9.4576992045825689E-2</v>
      </c>
      <c r="X219" s="75"/>
      <c r="Y219" s="547"/>
      <c r="Z219" s="547"/>
      <c r="AA219" s="547"/>
    </row>
    <row r="220" spans="1:27" x14ac:dyDescent="0.2">
      <c r="A220" s="315">
        <v>599</v>
      </c>
      <c r="B220" s="326" t="s">
        <v>197</v>
      </c>
      <c r="C220" s="315">
        <v>15</v>
      </c>
      <c r="D220" s="316">
        <v>11060</v>
      </c>
      <c r="E220" s="339">
        <v>20.5</v>
      </c>
      <c r="F220" s="328">
        <v>8.1999999999999993</v>
      </c>
      <c r="G220" s="323">
        <f t="shared" si="20"/>
        <v>-12.3</v>
      </c>
      <c r="H220" s="260">
        <v>-32.938220309678059</v>
      </c>
      <c r="I220" s="265">
        <v>199.97357661828912</v>
      </c>
      <c r="J220" s="236">
        <v>232.91179692796717</v>
      </c>
      <c r="K220" s="330"/>
      <c r="L220" s="241">
        <v>4.3638072215155859</v>
      </c>
      <c r="M220" s="291">
        <v>25</v>
      </c>
      <c r="N220" s="291">
        <v>50</v>
      </c>
      <c r="O220" s="291">
        <v>75</v>
      </c>
      <c r="P220" s="257">
        <v>100</v>
      </c>
      <c r="Q220" s="430">
        <v>67.061779690321941</v>
      </c>
      <c r="R220" s="333"/>
      <c r="S220" s="451">
        <v>-3.0378767763245666E-2</v>
      </c>
      <c r="T220" s="452">
        <v>-0.17403820918958279</v>
      </c>
      <c r="U220" s="452">
        <v>-0.34807641837916559</v>
      </c>
      <c r="V220" s="453">
        <v>-0.52211462756874838</v>
      </c>
      <c r="W220" s="314">
        <v>-0.69615283675833117</v>
      </c>
      <c r="X220" s="75"/>
      <c r="Y220" s="547"/>
      <c r="Z220" s="547"/>
      <c r="AA220" s="547"/>
    </row>
    <row r="221" spans="1:27" x14ac:dyDescent="0.2">
      <c r="A221" s="315">
        <v>601</v>
      </c>
      <c r="B221" s="326" t="s">
        <v>198</v>
      </c>
      <c r="C221" s="315">
        <v>13</v>
      </c>
      <c r="D221" s="316">
        <v>4261</v>
      </c>
      <c r="E221" s="339">
        <v>21</v>
      </c>
      <c r="F221" s="328">
        <v>8.6999999999999993</v>
      </c>
      <c r="G221" s="323">
        <f t="shared" si="20"/>
        <v>-12.3</v>
      </c>
      <c r="H221" s="260">
        <v>237.16479456118435</v>
      </c>
      <c r="I221" s="265">
        <v>168.32352809083636</v>
      </c>
      <c r="J221" s="236">
        <v>-68.841266470347989</v>
      </c>
      <c r="K221" s="330"/>
      <c r="L221" s="241">
        <v>4.3638072215155717</v>
      </c>
      <c r="M221" s="291">
        <v>-25</v>
      </c>
      <c r="N221" s="291">
        <v>-50</v>
      </c>
      <c r="O221" s="291">
        <v>-75</v>
      </c>
      <c r="P221" s="257">
        <v>-99.334955552667878</v>
      </c>
      <c r="Q221" s="430">
        <v>137.82983900851647</v>
      </c>
      <c r="R221" s="333"/>
      <c r="S221" s="451">
        <v>-3.5261575389179504E-2</v>
      </c>
      <c r="T221" s="452">
        <v>0.20201153258629162</v>
      </c>
      <c r="U221" s="452">
        <v>0.40402306517258324</v>
      </c>
      <c r="V221" s="453">
        <v>0.60603459775887492</v>
      </c>
      <c r="W221" s="314">
        <v>0.80267226442342388</v>
      </c>
      <c r="X221" s="75"/>
      <c r="Y221" s="547"/>
      <c r="Z221" s="547"/>
      <c r="AA221" s="547"/>
    </row>
    <row r="222" spans="1:27" x14ac:dyDescent="0.2">
      <c r="A222" s="315">
        <v>604</v>
      </c>
      <c r="B222" s="326" t="s">
        <v>199</v>
      </c>
      <c r="C222" s="315">
        <v>6</v>
      </c>
      <c r="D222" s="316">
        <v>18689</v>
      </c>
      <c r="E222" s="339">
        <v>20</v>
      </c>
      <c r="F222" s="328">
        <v>7.6999999999999993</v>
      </c>
      <c r="G222" s="323">
        <f t="shared" si="20"/>
        <v>-12.3</v>
      </c>
      <c r="H222" s="260">
        <v>-70.787354427023132</v>
      </c>
      <c r="I222" s="265">
        <v>-90.412547290361047</v>
      </c>
      <c r="J222" s="236">
        <v>-19.625192863337915</v>
      </c>
      <c r="K222" s="330"/>
      <c r="L222" s="241">
        <v>4.3638072215155859</v>
      </c>
      <c r="M222" s="291">
        <v>-14.463794339687354</v>
      </c>
      <c r="N222" s="291">
        <v>-14.463794339687354</v>
      </c>
      <c r="O222" s="291">
        <v>-14.463794339687354</v>
      </c>
      <c r="P222" s="257">
        <v>-14.463794339687354</v>
      </c>
      <c r="Q222" s="430">
        <v>-85.251148766710486</v>
      </c>
      <c r="R222" s="333"/>
      <c r="S222" s="451">
        <v>-2.113287871675399E-2</v>
      </c>
      <c r="T222" s="452">
        <v>7.0044710054475545E-2</v>
      </c>
      <c r="U222" s="452">
        <v>7.0044710054475545E-2</v>
      </c>
      <c r="V222" s="453">
        <v>7.0044710054475545E-2</v>
      </c>
      <c r="W222" s="314">
        <v>7.0044710054475545E-2</v>
      </c>
      <c r="X222" s="75"/>
      <c r="Y222" s="547"/>
      <c r="Z222" s="547"/>
      <c r="AA222" s="547"/>
    </row>
    <row r="223" spans="1:27" x14ac:dyDescent="0.2">
      <c r="A223" s="315">
        <v>607</v>
      </c>
      <c r="B223" s="326" t="s">
        <v>200</v>
      </c>
      <c r="C223" s="315">
        <v>12</v>
      </c>
      <c r="D223" s="316">
        <v>4609</v>
      </c>
      <c r="E223" s="339">
        <v>20.25</v>
      </c>
      <c r="F223" s="328">
        <v>7.9499999999999993</v>
      </c>
      <c r="G223" s="323">
        <f t="shared" si="20"/>
        <v>-12.3</v>
      </c>
      <c r="H223" s="260">
        <v>265.02509366352132</v>
      </c>
      <c r="I223" s="265">
        <v>143.39239584980299</v>
      </c>
      <c r="J223" s="236">
        <v>-121.63269781371832</v>
      </c>
      <c r="K223" s="330"/>
      <c r="L223" s="241">
        <v>4.3638072215155717</v>
      </c>
      <c r="M223" s="291">
        <v>-25</v>
      </c>
      <c r="N223" s="291">
        <v>-50</v>
      </c>
      <c r="O223" s="291">
        <v>-75</v>
      </c>
      <c r="P223" s="257">
        <v>-100</v>
      </c>
      <c r="Q223" s="430">
        <v>165.02509366352132</v>
      </c>
      <c r="R223" s="333"/>
      <c r="S223" s="451">
        <v>-3.5794511594512891E-2</v>
      </c>
      <c r="T223" s="452">
        <v>0.2050646933830482</v>
      </c>
      <c r="U223" s="452">
        <v>0.41012938676609639</v>
      </c>
      <c r="V223" s="453">
        <v>0.61519408014914456</v>
      </c>
      <c r="W223" s="314">
        <v>0.82025877353219279</v>
      </c>
      <c r="X223" s="75"/>
      <c r="Y223" s="547"/>
      <c r="Z223" s="547"/>
      <c r="AA223" s="547"/>
    </row>
    <row r="224" spans="1:27" x14ac:dyDescent="0.2">
      <c r="A224" s="315">
        <v>608</v>
      </c>
      <c r="B224" s="326" t="s">
        <v>201</v>
      </c>
      <c r="C224" s="315">
        <v>4</v>
      </c>
      <c r="D224" s="316">
        <v>2275</v>
      </c>
      <c r="E224" s="339">
        <v>20.5</v>
      </c>
      <c r="F224" s="328">
        <v>8.1999999999999993</v>
      </c>
      <c r="G224" s="323">
        <f t="shared" si="20"/>
        <v>-12.3</v>
      </c>
      <c r="H224" s="260">
        <v>49.000874624000964</v>
      </c>
      <c r="I224" s="265">
        <v>97.178179836763618</v>
      </c>
      <c r="J224" s="236">
        <v>48.177305212762654</v>
      </c>
      <c r="K224" s="330"/>
      <c r="L224" s="241">
        <v>4.3638072215155859</v>
      </c>
      <c r="M224" s="291">
        <v>25.000000000000007</v>
      </c>
      <c r="N224" s="291">
        <v>32.83255960310553</v>
      </c>
      <c r="O224" s="291">
        <v>32.83255960310553</v>
      </c>
      <c r="P224" s="257">
        <v>32.83255960310553</v>
      </c>
      <c r="Q224" s="430">
        <v>81.833434227106494</v>
      </c>
      <c r="R224" s="333"/>
      <c r="S224" s="451">
        <v>-3.1915045552506724E-2</v>
      </c>
      <c r="T224" s="452">
        <v>-0.18283945607834606</v>
      </c>
      <c r="U224" s="452">
        <v>-0.24012349357966764</v>
      </c>
      <c r="V224" s="453">
        <v>-0.24012349357966764</v>
      </c>
      <c r="W224" s="314">
        <v>-0.24012349357966764</v>
      </c>
      <c r="X224" s="75"/>
      <c r="Y224" s="547"/>
      <c r="Z224" s="547"/>
      <c r="AA224" s="547"/>
    </row>
    <row r="225" spans="1:27" x14ac:dyDescent="0.2">
      <c r="A225" s="315">
        <v>609</v>
      </c>
      <c r="B225" s="326" t="s">
        <v>202</v>
      </c>
      <c r="C225" s="315">
        <v>4</v>
      </c>
      <c r="D225" s="316">
        <v>85418</v>
      </c>
      <c r="E225" s="339">
        <v>19.75</v>
      </c>
      <c r="F225" s="328">
        <v>7.4499999999999993</v>
      </c>
      <c r="G225" s="323">
        <f t="shared" si="20"/>
        <v>-12.3</v>
      </c>
      <c r="H225" s="260">
        <v>-101.27232233372068</v>
      </c>
      <c r="I225" s="265">
        <v>-153.56072190392564</v>
      </c>
      <c r="J225" s="236">
        <v>-52.288399570204959</v>
      </c>
      <c r="K225" s="330"/>
      <c r="L225" s="241">
        <v>4.3638072215155859</v>
      </c>
      <c r="M225" s="291">
        <v>-25</v>
      </c>
      <c r="N225" s="291">
        <v>-50.000000000000014</v>
      </c>
      <c r="O225" s="291">
        <v>-57.5927273955066</v>
      </c>
      <c r="P225" s="257">
        <v>-57.5927273955066</v>
      </c>
      <c r="Q225" s="430">
        <v>-158.86504972922728</v>
      </c>
      <c r="R225" s="333"/>
      <c r="S225" s="451">
        <v>-2.5395656170456683E-2</v>
      </c>
      <c r="T225" s="452">
        <v>0.14549025014925249</v>
      </c>
      <c r="U225" s="452">
        <v>0.29098050029850508</v>
      </c>
      <c r="V225" s="453">
        <v>0.3351672126219985</v>
      </c>
      <c r="W225" s="314">
        <v>0.3351672126219985</v>
      </c>
      <c r="X225" s="75"/>
      <c r="Y225" s="547"/>
      <c r="Z225" s="547"/>
      <c r="AA225" s="547"/>
    </row>
    <row r="226" spans="1:27" x14ac:dyDescent="0.2">
      <c r="A226" s="315">
        <v>611</v>
      </c>
      <c r="B226" s="326" t="s">
        <v>203</v>
      </c>
      <c r="C226" s="315">
        <v>1</v>
      </c>
      <c r="D226" s="316">
        <v>5148</v>
      </c>
      <c r="E226" s="339">
        <v>20.5</v>
      </c>
      <c r="F226" s="328">
        <v>8.1999999999999993</v>
      </c>
      <c r="G226" s="323">
        <f t="shared" si="20"/>
        <v>-12.3</v>
      </c>
      <c r="H226" s="260">
        <v>223.68669610530347</v>
      </c>
      <c r="I226" s="265">
        <v>226.12612722901679</v>
      </c>
      <c r="J226" s="236">
        <v>2.4394311237133195</v>
      </c>
      <c r="K226" s="330"/>
      <c r="L226" s="241">
        <v>4.3638072215156001</v>
      </c>
      <c r="M226" s="291">
        <v>-22.765338258665878</v>
      </c>
      <c r="N226" s="291">
        <v>-22.765338258665878</v>
      </c>
      <c r="O226" s="291">
        <v>-22.765338258665878</v>
      </c>
      <c r="P226" s="257">
        <v>-22.765338258665878</v>
      </c>
      <c r="Q226" s="430">
        <v>200.92135784663759</v>
      </c>
      <c r="R226" s="333"/>
      <c r="S226" s="451">
        <v>-2.4736405603084589E-2</v>
      </c>
      <c r="T226" s="452">
        <v>0.12904617740244634</v>
      </c>
      <c r="U226" s="452">
        <v>0.12904617740244634</v>
      </c>
      <c r="V226" s="453">
        <v>0.12904617740244634</v>
      </c>
      <c r="W226" s="314">
        <v>0.12904617740244634</v>
      </c>
      <c r="X226" s="75"/>
      <c r="Y226" s="547"/>
      <c r="Z226" s="547"/>
      <c r="AA226" s="547"/>
    </row>
    <row r="227" spans="1:27" x14ac:dyDescent="0.2">
      <c r="A227" s="315">
        <v>614</v>
      </c>
      <c r="B227" s="326" t="s">
        <v>204</v>
      </c>
      <c r="C227" s="315">
        <v>19</v>
      </c>
      <c r="D227" s="316">
        <v>3633</v>
      </c>
      <c r="E227" s="339">
        <v>21.75</v>
      </c>
      <c r="F227" s="328">
        <v>9.4499999999999993</v>
      </c>
      <c r="G227" s="323">
        <f t="shared" ref="G227:G290" si="21">F227-E227</f>
        <v>-12.3</v>
      </c>
      <c r="H227" s="260">
        <v>64.696324447359956</v>
      </c>
      <c r="I227" s="265">
        <v>355.59404050052717</v>
      </c>
      <c r="J227" s="236">
        <v>290.89771605316719</v>
      </c>
      <c r="K227" s="330"/>
      <c r="L227" s="241">
        <v>4.3638072215155859</v>
      </c>
      <c r="M227" s="291">
        <v>24.999999999999972</v>
      </c>
      <c r="N227" s="291">
        <v>49.999999999999972</v>
      </c>
      <c r="O227" s="291">
        <v>74.999999999999972</v>
      </c>
      <c r="P227" s="257">
        <v>99.999999999999972</v>
      </c>
      <c r="Q227" s="430">
        <v>164.69632444735993</v>
      </c>
      <c r="R227" s="333"/>
      <c r="S227" s="451">
        <v>-3.5459839805175974E-2</v>
      </c>
      <c r="T227" s="452">
        <v>-0.2031473779956556</v>
      </c>
      <c r="U227" s="452">
        <v>-0.40629475599131143</v>
      </c>
      <c r="V227" s="453">
        <v>-0.60944213398696734</v>
      </c>
      <c r="W227" s="314">
        <v>-0.81258951198262308</v>
      </c>
      <c r="X227" s="75"/>
      <c r="Y227" s="547"/>
      <c r="Z227" s="547"/>
      <c r="AA227" s="547"/>
    </row>
    <row r="228" spans="1:27" x14ac:dyDescent="0.2">
      <c r="A228" s="315">
        <v>615</v>
      </c>
      <c r="B228" s="326" t="s">
        <v>205</v>
      </c>
      <c r="C228" s="315">
        <v>17</v>
      </c>
      <c r="D228" s="316">
        <v>8399</v>
      </c>
      <c r="E228" s="339">
        <v>20.5</v>
      </c>
      <c r="F228" s="328">
        <v>8.1999999999999993</v>
      </c>
      <c r="G228" s="323">
        <f t="shared" si="21"/>
        <v>-12.3</v>
      </c>
      <c r="H228" s="260">
        <v>163.49229176703864</v>
      </c>
      <c r="I228" s="265">
        <v>249.66053522600819</v>
      </c>
      <c r="J228" s="236">
        <v>86.168243458969556</v>
      </c>
      <c r="K228" s="330"/>
      <c r="L228" s="241">
        <v>4.3638072215155717</v>
      </c>
      <c r="M228" s="291">
        <v>25</v>
      </c>
      <c r="N228" s="291">
        <v>50</v>
      </c>
      <c r="O228" s="291">
        <v>75</v>
      </c>
      <c r="P228" s="257">
        <v>85.321656778674964</v>
      </c>
      <c r="Q228" s="430">
        <v>248.8139485457136</v>
      </c>
      <c r="R228" s="333"/>
      <c r="S228" s="451">
        <v>-3.6484916380689895E-2</v>
      </c>
      <c r="T228" s="452">
        <v>-0.20901998260144561</v>
      </c>
      <c r="U228" s="452">
        <v>-0.41803996520289122</v>
      </c>
      <c r="V228" s="453">
        <v>-0.62705994780433683</v>
      </c>
      <c r="W228" s="314">
        <v>-0.7133572486162062</v>
      </c>
      <c r="X228" s="75"/>
      <c r="Y228" s="547"/>
      <c r="Z228" s="547"/>
      <c r="AA228" s="547"/>
    </row>
    <row r="229" spans="1:27" x14ac:dyDescent="0.2">
      <c r="A229" s="315">
        <v>616</v>
      </c>
      <c r="B229" s="326" t="s">
        <v>206</v>
      </c>
      <c r="C229" s="315">
        <v>1</v>
      </c>
      <c r="D229" s="316">
        <v>2013</v>
      </c>
      <c r="E229" s="339">
        <v>22</v>
      </c>
      <c r="F229" s="328">
        <v>9.6999999999999993</v>
      </c>
      <c r="G229" s="323">
        <f t="shared" si="21"/>
        <v>-12.3</v>
      </c>
      <c r="H229" s="260">
        <v>252.6267637243111</v>
      </c>
      <c r="I229" s="265">
        <v>271.09651764467452</v>
      </c>
      <c r="J229" s="236">
        <v>18.469753920363416</v>
      </c>
      <c r="K229" s="330"/>
      <c r="L229" s="241">
        <v>4.3638072215155717</v>
      </c>
      <c r="M229" s="291">
        <v>-22.115231784364084</v>
      </c>
      <c r="N229" s="291">
        <v>-22.115231784364084</v>
      </c>
      <c r="O229" s="291">
        <v>-22.115231784364084</v>
      </c>
      <c r="P229" s="257">
        <v>-22.115231784364084</v>
      </c>
      <c r="Q229" s="430">
        <v>230.51153193994702</v>
      </c>
      <c r="R229" s="333"/>
      <c r="S229" s="451">
        <v>-2.7633577489228213E-2</v>
      </c>
      <c r="T229" s="452">
        <v>0.14004353083984805</v>
      </c>
      <c r="U229" s="452">
        <v>0.14004353083984805</v>
      </c>
      <c r="V229" s="453">
        <v>0.14004353083984805</v>
      </c>
      <c r="W229" s="314">
        <v>0.14004353083984805</v>
      </c>
      <c r="X229" s="75"/>
      <c r="Y229" s="547"/>
      <c r="Z229" s="547"/>
      <c r="AA229" s="547"/>
    </row>
    <row r="230" spans="1:27" x14ac:dyDescent="0.2">
      <c r="A230" s="315">
        <v>619</v>
      </c>
      <c r="B230" s="326" t="s">
        <v>207</v>
      </c>
      <c r="C230" s="315">
        <v>4</v>
      </c>
      <c r="D230" s="316">
        <v>3117</v>
      </c>
      <c r="E230" s="339">
        <v>21.5</v>
      </c>
      <c r="F230" s="328">
        <v>9.1999999999999993</v>
      </c>
      <c r="G230" s="323">
        <f t="shared" si="21"/>
        <v>-12.3</v>
      </c>
      <c r="H230" s="260">
        <v>243.68859365525779</v>
      </c>
      <c r="I230" s="265">
        <v>224.35115226765424</v>
      </c>
      <c r="J230" s="236">
        <v>-19.337441387603548</v>
      </c>
      <c r="K230" s="330"/>
      <c r="L230" s="241">
        <v>4.3638072215156001</v>
      </c>
      <c r="M230" s="291">
        <v>-25</v>
      </c>
      <c r="N230" s="291">
        <v>-50</v>
      </c>
      <c r="O230" s="291">
        <v>-57.14739948429758</v>
      </c>
      <c r="P230" s="257">
        <v>-57.14739948429758</v>
      </c>
      <c r="Q230" s="430">
        <v>186.54119417096021</v>
      </c>
      <c r="R230" s="333"/>
      <c r="S230" s="451">
        <v>-3.3409551463021506E-2</v>
      </c>
      <c r="T230" s="452">
        <v>0.19140139428190636</v>
      </c>
      <c r="U230" s="452">
        <v>0.38280278856381272</v>
      </c>
      <c r="V230" s="453">
        <v>0.43752367763518613</v>
      </c>
      <c r="W230" s="314">
        <v>0.43752367763518613</v>
      </c>
      <c r="X230" s="75"/>
      <c r="Y230" s="547"/>
      <c r="Z230" s="547"/>
      <c r="AA230" s="547"/>
    </row>
    <row r="231" spans="1:27" x14ac:dyDescent="0.2">
      <c r="A231" s="315">
        <v>620</v>
      </c>
      <c r="B231" s="326" t="s">
        <v>208</v>
      </c>
      <c r="C231" s="315">
        <v>18</v>
      </c>
      <c r="D231" s="316">
        <v>2824</v>
      </c>
      <c r="E231" s="339">
        <v>21.5</v>
      </c>
      <c r="F231" s="328">
        <v>9.1999999999999993</v>
      </c>
      <c r="G231" s="323">
        <f t="shared" si="21"/>
        <v>-12.3</v>
      </c>
      <c r="H231" s="260">
        <v>240.64286471334438</v>
      </c>
      <c r="I231" s="265">
        <v>328.85624728363638</v>
      </c>
      <c r="J231" s="236">
        <v>88.213382570291998</v>
      </c>
      <c r="K231" s="330"/>
      <c r="L231" s="241">
        <v>4.3638072215156001</v>
      </c>
      <c r="M231" s="291">
        <v>24.999999999999972</v>
      </c>
      <c r="N231" s="291">
        <v>49.999999999999972</v>
      </c>
      <c r="O231" s="291">
        <v>74.999999999999972</v>
      </c>
      <c r="P231" s="257">
        <v>91.23603753687118</v>
      </c>
      <c r="Q231" s="430">
        <v>331.87890225021556</v>
      </c>
      <c r="R231" s="333"/>
      <c r="S231" s="451">
        <v>-3.4146678708187897E-2</v>
      </c>
      <c r="T231" s="452">
        <v>-0.19562435377431917</v>
      </c>
      <c r="U231" s="452">
        <v>-0.39124870754863855</v>
      </c>
      <c r="V231" s="453">
        <v>-0.58687306132295791</v>
      </c>
      <c r="W231" s="314">
        <v>-0.7139196353631988</v>
      </c>
      <c r="X231" s="75"/>
      <c r="Y231" s="547"/>
      <c r="Z231" s="547"/>
      <c r="AA231" s="547"/>
    </row>
    <row r="232" spans="1:27" x14ac:dyDescent="0.2">
      <c r="A232" s="315">
        <v>623</v>
      </c>
      <c r="B232" s="326" t="s">
        <v>209</v>
      </c>
      <c r="C232" s="315">
        <v>10</v>
      </c>
      <c r="D232" s="316">
        <v>2306</v>
      </c>
      <c r="E232" s="339">
        <v>20.5</v>
      </c>
      <c r="F232" s="328">
        <v>8.1999999999999993</v>
      </c>
      <c r="G232" s="323">
        <f t="shared" si="21"/>
        <v>-12.3</v>
      </c>
      <c r="H232" s="260">
        <v>544.9795517148068</v>
      </c>
      <c r="I232" s="265">
        <v>192.66442042225341</v>
      </c>
      <c r="J232" s="236">
        <v>-352.31513129255336</v>
      </c>
      <c r="K232" s="330"/>
      <c r="L232" s="241">
        <v>4.3638072215155717</v>
      </c>
      <c r="M232" s="291">
        <v>-25</v>
      </c>
      <c r="N232" s="291">
        <v>-50</v>
      </c>
      <c r="O232" s="291">
        <v>-75</v>
      </c>
      <c r="P232" s="257">
        <v>-100</v>
      </c>
      <c r="Q232" s="430">
        <v>444.9795517148068</v>
      </c>
      <c r="R232" s="333"/>
      <c r="S232" s="451">
        <v>-3.1398224353829739E-2</v>
      </c>
      <c r="T232" s="452">
        <v>0.17987861722569964</v>
      </c>
      <c r="U232" s="452">
        <v>0.35975723445139929</v>
      </c>
      <c r="V232" s="453">
        <v>0.53963585167709893</v>
      </c>
      <c r="W232" s="314">
        <v>0.71951446890279858</v>
      </c>
      <c r="X232" s="75"/>
      <c r="Y232" s="547"/>
      <c r="Z232" s="547"/>
      <c r="AA232" s="547"/>
    </row>
    <row r="233" spans="1:27" x14ac:dyDescent="0.2">
      <c r="A233" s="315">
        <v>624</v>
      </c>
      <c r="B233" s="326" t="s">
        <v>210</v>
      </c>
      <c r="C233" s="315">
        <v>8</v>
      </c>
      <c r="D233" s="316">
        <v>5354</v>
      </c>
      <c r="E233" s="339">
        <v>20.25</v>
      </c>
      <c r="F233" s="328">
        <v>7.9499999999999993</v>
      </c>
      <c r="G233" s="323">
        <f t="shared" si="21"/>
        <v>-12.3</v>
      </c>
      <c r="H233" s="260">
        <v>46.114080987163014</v>
      </c>
      <c r="I233" s="265">
        <v>13.048718008120204</v>
      </c>
      <c r="J233" s="236">
        <v>-33.06536297904281</v>
      </c>
      <c r="K233" s="330"/>
      <c r="L233" s="241">
        <v>4.3638072215155859</v>
      </c>
      <c r="M233" s="291">
        <v>-25</v>
      </c>
      <c r="N233" s="291">
        <v>-32.71898538081598</v>
      </c>
      <c r="O233" s="291">
        <v>-32.71898538081598</v>
      </c>
      <c r="P233" s="257">
        <v>-32.71898538081598</v>
      </c>
      <c r="Q233" s="430">
        <v>13.395095606347033</v>
      </c>
      <c r="R233" s="333"/>
      <c r="S233" s="451">
        <v>-2.4690761278723487E-2</v>
      </c>
      <c r="T233" s="452">
        <v>0.14145194795147356</v>
      </c>
      <c r="U233" s="452">
        <v>0.18512656868448826</v>
      </c>
      <c r="V233" s="453">
        <v>0.18512656868448826</v>
      </c>
      <c r="W233" s="314">
        <v>0.18512656868448826</v>
      </c>
      <c r="X233" s="75"/>
      <c r="Y233" s="547"/>
      <c r="Z233" s="547"/>
      <c r="AA233" s="547"/>
    </row>
    <row r="234" spans="1:27" x14ac:dyDescent="0.2">
      <c r="A234" s="315">
        <v>625</v>
      </c>
      <c r="B234" s="326" t="s">
        <v>211</v>
      </c>
      <c r="C234" s="315">
        <v>17</v>
      </c>
      <c r="D234" s="316">
        <v>3290</v>
      </c>
      <c r="E234" s="339">
        <v>20.25</v>
      </c>
      <c r="F234" s="328">
        <v>7.9499999999999993</v>
      </c>
      <c r="G234" s="323">
        <f t="shared" si="21"/>
        <v>-12.3</v>
      </c>
      <c r="H234" s="260">
        <v>915.20395912075082</v>
      </c>
      <c r="I234" s="265">
        <v>816.24839724826802</v>
      </c>
      <c r="J234" s="236">
        <v>-98.955561872482804</v>
      </c>
      <c r="K234" s="330"/>
      <c r="L234" s="241">
        <v>4.3638072215155717</v>
      </c>
      <c r="M234" s="291">
        <v>-25</v>
      </c>
      <c r="N234" s="291">
        <v>-50</v>
      </c>
      <c r="O234" s="291">
        <v>-75</v>
      </c>
      <c r="P234" s="257">
        <v>-100</v>
      </c>
      <c r="Q234" s="430">
        <v>815.20395912075082</v>
      </c>
      <c r="R234" s="333"/>
      <c r="S234" s="451">
        <v>-2.9501958296343226E-2</v>
      </c>
      <c r="T234" s="452">
        <v>0.16901501830147903</v>
      </c>
      <c r="U234" s="452">
        <v>0.33803003660295805</v>
      </c>
      <c r="V234" s="453">
        <v>0.50704505490443708</v>
      </c>
      <c r="W234" s="314">
        <v>0.6760600732059161</v>
      </c>
      <c r="X234" s="75"/>
      <c r="Y234" s="547"/>
      <c r="Z234" s="547"/>
      <c r="AA234" s="547"/>
    </row>
    <row r="235" spans="1:27" x14ac:dyDescent="0.2">
      <c r="A235" s="315">
        <v>626</v>
      </c>
      <c r="B235" s="326" t="s">
        <v>212</v>
      </c>
      <c r="C235" s="315">
        <v>17</v>
      </c>
      <c r="D235" s="316">
        <v>5562</v>
      </c>
      <c r="E235" s="339">
        <v>19.75</v>
      </c>
      <c r="F235" s="328">
        <v>7.4499999999999993</v>
      </c>
      <c r="G235" s="323">
        <f t="shared" si="21"/>
        <v>-12.3</v>
      </c>
      <c r="H235" s="260">
        <v>-477.50174899260116</v>
      </c>
      <c r="I235" s="265">
        <v>-355.95850281783902</v>
      </c>
      <c r="J235" s="236">
        <v>121.54324617476215</v>
      </c>
      <c r="K235" s="330"/>
      <c r="L235" s="241">
        <v>4.3638072215155717</v>
      </c>
      <c r="M235" s="291">
        <v>25</v>
      </c>
      <c r="N235" s="291">
        <v>50</v>
      </c>
      <c r="O235" s="291">
        <v>75</v>
      </c>
      <c r="P235" s="257">
        <v>100</v>
      </c>
      <c r="Q235" s="430">
        <v>-377.50174899260116</v>
      </c>
      <c r="R235" s="333"/>
      <c r="S235" s="451">
        <v>-3.027193338886152E-2</v>
      </c>
      <c r="T235" s="452">
        <v>-0.17342616121770343</v>
      </c>
      <c r="U235" s="452">
        <v>-0.34685232243540687</v>
      </c>
      <c r="V235" s="453">
        <v>-0.52027848365311025</v>
      </c>
      <c r="W235" s="314">
        <v>-0.69370464487081374</v>
      </c>
      <c r="X235" s="75"/>
      <c r="Y235" s="547"/>
      <c r="Z235" s="547"/>
      <c r="AA235" s="547"/>
    </row>
    <row r="236" spans="1:27" x14ac:dyDescent="0.2">
      <c r="A236" s="315">
        <v>630</v>
      </c>
      <c r="B236" s="326" t="s">
        <v>213</v>
      </c>
      <c r="C236" s="315">
        <v>17</v>
      </c>
      <c r="D236" s="316">
        <v>1562</v>
      </c>
      <c r="E236" s="339">
        <v>19.75</v>
      </c>
      <c r="F236" s="328">
        <v>7.4499999999999993</v>
      </c>
      <c r="G236" s="323">
        <f t="shared" si="21"/>
        <v>-12.3</v>
      </c>
      <c r="H236" s="260">
        <v>-294.74492685679314</v>
      </c>
      <c r="I236" s="265">
        <v>-132.45279377304368</v>
      </c>
      <c r="J236" s="236">
        <v>162.29213308374946</v>
      </c>
      <c r="K236" s="330"/>
      <c r="L236" s="241">
        <v>4.3638072215155717</v>
      </c>
      <c r="M236" s="291">
        <v>25</v>
      </c>
      <c r="N236" s="291">
        <v>50</v>
      </c>
      <c r="O236" s="291">
        <v>75</v>
      </c>
      <c r="P236" s="257">
        <v>100</v>
      </c>
      <c r="Q236" s="430">
        <v>-194.74492685679314</v>
      </c>
      <c r="R236" s="333"/>
      <c r="S236" s="451">
        <v>-3.2796673299078608E-2</v>
      </c>
      <c r="T236" s="452">
        <v>-0.18789025061290496</v>
      </c>
      <c r="U236" s="452">
        <v>-0.37578050122580992</v>
      </c>
      <c r="V236" s="453">
        <v>-0.56367075183871485</v>
      </c>
      <c r="W236" s="314">
        <v>-0.75156100245161983</v>
      </c>
      <c r="X236" s="75"/>
      <c r="Y236" s="547"/>
      <c r="Z236" s="547"/>
      <c r="AA236" s="547"/>
    </row>
    <row r="237" spans="1:27" x14ac:dyDescent="0.2">
      <c r="A237" s="315">
        <v>631</v>
      </c>
      <c r="B237" s="326" t="s">
        <v>214</v>
      </c>
      <c r="C237" s="315">
        <v>2</v>
      </c>
      <c r="D237" s="316">
        <v>2136</v>
      </c>
      <c r="E237" s="339">
        <v>21</v>
      </c>
      <c r="F237" s="328">
        <v>8.6999999999999993</v>
      </c>
      <c r="G237" s="323">
        <f t="shared" si="21"/>
        <v>-12.3</v>
      </c>
      <c r="H237" s="260">
        <v>270.31395164644482</v>
      </c>
      <c r="I237" s="265">
        <v>183.23290142492732</v>
      </c>
      <c r="J237" s="236">
        <v>-87.081050221517501</v>
      </c>
      <c r="K237" s="330"/>
      <c r="L237" s="241">
        <v>4.3638072215155717</v>
      </c>
      <c r="M237" s="291">
        <v>-25</v>
      </c>
      <c r="N237" s="291">
        <v>-50</v>
      </c>
      <c r="O237" s="291">
        <v>-75</v>
      </c>
      <c r="P237" s="257">
        <v>-97.645271153205442</v>
      </c>
      <c r="Q237" s="430">
        <v>172.66868049323938</v>
      </c>
      <c r="R237" s="333"/>
      <c r="S237" s="451">
        <v>-2.4987813954630126E-2</v>
      </c>
      <c r="T237" s="452">
        <v>0.14315374560675331</v>
      </c>
      <c r="U237" s="452">
        <v>0.28630749121350663</v>
      </c>
      <c r="V237" s="453">
        <v>0.42946123682026</v>
      </c>
      <c r="W237" s="314">
        <v>0.55913145225473682</v>
      </c>
      <c r="X237" s="75"/>
      <c r="Y237" s="547"/>
      <c r="Z237" s="547"/>
      <c r="AA237" s="547"/>
    </row>
    <row r="238" spans="1:27" x14ac:dyDescent="0.2">
      <c r="A238" s="315">
        <v>635</v>
      </c>
      <c r="B238" s="326" t="s">
        <v>215</v>
      </c>
      <c r="C238" s="315">
        <v>6</v>
      </c>
      <c r="D238" s="316">
        <v>6722</v>
      </c>
      <c r="E238" s="339">
        <v>21</v>
      </c>
      <c r="F238" s="328">
        <v>8.6999999999999993</v>
      </c>
      <c r="G238" s="323">
        <f t="shared" si="21"/>
        <v>-12.3</v>
      </c>
      <c r="H238" s="260">
        <v>180.11375786110844</v>
      </c>
      <c r="I238" s="265">
        <v>91.29477350056483</v>
      </c>
      <c r="J238" s="236">
        <v>-88.81898436054361</v>
      </c>
      <c r="K238" s="330"/>
      <c r="L238" s="241">
        <v>4.3638072215156001</v>
      </c>
      <c r="M238" s="291">
        <v>-25</v>
      </c>
      <c r="N238" s="291">
        <v>-50</v>
      </c>
      <c r="O238" s="291">
        <v>-59.682842048593912</v>
      </c>
      <c r="P238" s="257">
        <v>-59.682842048593912</v>
      </c>
      <c r="Q238" s="430">
        <v>120.43091581251453</v>
      </c>
      <c r="R238" s="333"/>
      <c r="S238" s="451">
        <v>-2.9483314491739687E-2</v>
      </c>
      <c r="T238" s="452">
        <v>0.16890820901971351</v>
      </c>
      <c r="U238" s="452">
        <v>0.33781641803942702</v>
      </c>
      <c r="V238" s="453">
        <v>0.40323687838537786</v>
      </c>
      <c r="W238" s="314">
        <v>0.40323687838537786</v>
      </c>
      <c r="X238" s="75"/>
      <c r="Y238" s="547"/>
      <c r="Z238" s="547"/>
      <c r="AA238" s="547"/>
    </row>
    <row r="239" spans="1:27" x14ac:dyDescent="0.2">
      <c r="A239" s="315">
        <v>636</v>
      </c>
      <c r="B239" s="326" t="s">
        <v>216</v>
      </c>
      <c r="C239" s="315">
        <v>2</v>
      </c>
      <c r="D239" s="316">
        <v>8619</v>
      </c>
      <c r="E239" s="339">
        <v>21.25</v>
      </c>
      <c r="F239" s="328">
        <v>8.9499999999999993</v>
      </c>
      <c r="G239" s="323">
        <f t="shared" si="21"/>
        <v>-12.3</v>
      </c>
      <c r="H239" s="260">
        <v>66.793467237442883</v>
      </c>
      <c r="I239" s="265">
        <v>165.19451213321437</v>
      </c>
      <c r="J239" s="236">
        <v>98.401044895771491</v>
      </c>
      <c r="K239" s="330"/>
      <c r="L239" s="241">
        <v>4.3638072215155859</v>
      </c>
      <c r="M239" s="291">
        <v>25</v>
      </c>
      <c r="N239" s="291">
        <v>50</v>
      </c>
      <c r="O239" s="291">
        <v>70.229972398916232</v>
      </c>
      <c r="P239" s="257">
        <v>70.229972398916232</v>
      </c>
      <c r="Q239" s="430">
        <v>137.02343963635911</v>
      </c>
      <c r="R239" s="333"/>
      <c r="S239" s="451">
        <v>-3.0719827592450635E-2</v>
      </c>
      <c r="T239" s="452">
        <v>-0.17599212128911018</v>
      </c>
      <c r="U239" s="452">
        <v>-0.35198424257822036</v>
      </c>
      <c r="V239" s="453">
        <v>-0.49439687282243699</v>
      </c>
      <c r="W239" s="314">
        <v>-0.49439687282243699</v>
      </c>
      <c r="X239" s="75"/>
      <c r="Y239" s="547"/>
      <c r="Z239" s="547"/>
      <c r="AA239" s="547"/>
    </row>
    <row r="240" spans="1:27" x14ac:dyDescent="0.2">
      <c r="A240" s="315">
        <v>638</v>
      </c>
      <c r="B240" s="326" t="s">
        <v>217</v>
      </c>
      <c r="C240" s="315">
        <v>1</v>
      </c>
      <c r="D240" s="316">
        <v>49728</v>
      </c>
      <c r="E240" s="339">
        <v>19.75</v>
      </c>
      <c r="F240" s="328">
        <v>7.4499999999999993</v>
      </c>
      <c r="G240" s="323">
        <f t="shared" si="21"/>
        <v>-12.3</v>
      </c>
      <c r="H240" s="260">
        <v>-30.379896093396233</v>
      </c>
      <c r="I240" s="265">
        <v>-48.101900406485065</v>
      </c>
      <c r="J240" s="236">
        <v>-17.722004313088831</v>
      </c>
      <c r="K240" s="330"/>
      <c r="L240" s="241">
        <v>4.3638072215155859</v>
      </c>
      <c r="M240" s="291">
        <v>-9.2481708584253681</v>
      </c>
      <c r="N240" s="291">
        <v>-9.2481708584253681</v>
      </c>
      <c r="O240" s="291">
        <v>-9.2481708584253681</v>
      </c>
      <c r="P240" s="257">
        <v>-9.2481708584253681</v>
      </c>
      <c r="Q240" s="430">
        <v>-39.628066951821602</v>
      </c>
      <c r="R240" s="333"/>
      <c r="S240" s="451">
        <v>-2.166832000947749E-2</v>
      </c>
      <c r="T240" s="452">
        <v>4.592144324677274E-2</v>
      </c>
      <c r="U240" s="452">
        <v>4.592144324677274E-2</v>
      </c>
      <c r="V240" s="453">
        <v>4.592144324677274E-2</v>
      </c>
      <c r="W240" s="314">
        <v>4.592144324677274E-2</v>
      </c>
      <c r="X240" s="75"/>
      <c r="Y240" s="547"/>
      <c r="Z240" s="547"/>
      <c r="AA240" s="547"/>
    </row>
    <row r="241" spans="1:27" x14ac:dyDescent="0.2">
      <c r="A241" s="315">
        <v>678</v>
      </c>
      <c r="B241" s="326" t="s">
        <v>218</v>
      </c>
      <c r="C241" s="315">
        <v>17</v>
      </c>
      <c r="D241" s="316">
        <v>25383</v>
      </c>
      <c r="E241" s="339">
        <v>21</v>
      </c>
      <c r="F241" s="328">
        <v>8.6999999999999993</v>
      </c>
      <c r="G241" s="323">
        <f t="shared" si="21"/>
        <v>-12.3</v>
      </c>
      <c r="H241" s="260">
        <v>469.02932977821393</v>
      </c>
      <c r="I241" s="265">
        <v>399.38839853992056</v>
      </c>
      <c r="J241" s="236">
        <v>-69.640931238293376</v>
      </c>
      <c r="K241" s="330"/>
      <c r="L241" s="241">
        <v>4.3638072215155717</v>
      </c>
      <c r="M241" s="291">
        <v>-25</v>
      </c>
      <c r="N241" s="291">
        <v>-50</v>
      </c>
      <c r="O241" s="291">
        <v>-75</v>
      </c>
      <c r="P241" s="257">
        <v>-91.727582385686844</v>
      </c>
      <c r="Q241" s="430">
        <v>377.30174739252709</v>
      </c>
      <c r="R241" s="333"/>
      <c r="S241" s="451">
        <v>-2.6098709915498557E-2</v>
      </c>
      <c r="T241" s="452">
        <v>0.14951800452377881</v>
      </c>
      <c r="U241" s="452">
        <v>0.29903600904755762</v>
      </c>
      <c r="V241" s="453">
        <v>0.44855401357133645</v>
      </c>
      <c r="W241" s="314">
        <v>0.54859700312393678</v>
      </c>
      <c r="X241" s="75"/>
      <c r="Y241" s="547"/>
      <c r="Z241" s="547"/>
      <c r="AA241" s="547"/>
    </row>
    <row r="242" spans="1:27" x14ac:dyDescent="0.2">
      <c r="A242" s="315">
        <v>680</v>
      </c>
      <c r="B242" s="326" t="s">
        <v>219</v>
      </c>
      <c r="C242" s="315">
        <v>2</v>
      </c>
      <c r="D242" s="316">
        <v>24371</v>
      </c>
      <c r="E242" s="339">
        <v>19.75</v>
      </c>
      <c r="F242" s="328">
        <v>7.4499999999999993</v>
      </c>
      <c r="G242" s="323">
        <f t="shared" si="21"/>
        <v>-12.3</v>
      </c>
      <c r="H242" s="260">
        <v>108.50423373867861</v>
      </c>
      <c r="I242" s="265">
        <v>49.271629468400484</v>
      </c>
      <c r="J242" s="236">
        <v>-59.232604270278124</v>
      </c>
      <c r="K242" s="330"/>
      <c r="L242" s="241">
        <v>4.3638072215155859</v>
      </c>
      <c r="M242" s="291">
        <v>-25</v>
      </c>
      <c r="N242" s="291">
        <v>-50</v>
      </c>
      <c r="O242" s="291">
        <v>-61.066919418389446</v>
      </c>
      <c r="P242" s="257">
        <v>-61.066919418389446</v>
      </c>
      <c r="Q242" s="430">
        <v>47.437314320289161</v>
      </c>
      <c r="R242" s="333"/>
      <c r="S242" s="451">
        <v>-2.2967934735163332E-2</v>
      </c>
      <c r="T242" s="452">
        <v>0.13158197400380567</v>
      </c>
      <c r="U242" s="452">
        <v>0.26316394800761134</v>
      </c>
      <c r="V242" s="453">
        <v>0.32141223213612063</v>
      </c>
      <c r="W242" s="314">
        <v>0.32141223213612063</v>
      </c>
      <c r="X242" s="75"/>
      <c r="Y242" s="547"/>
      <c r="Z242" s="547"/>
      <c r="AA242" s="547"/>
    </row>
    <row r="243" spans="1:27" x14ac:dyDescent="0.2">
      <c r="A243" s="315">
        <v>681</v>
      </c>
      <c r="B243" s="326" t="s">
        <v>220</v>
      </c>
      <c r="C243" s="315">
        <v>10</v>
      </c>
      <c r="D243" s="316">
        <v>3815</v>
      </c>
      <c r="E243" s="339">
        <v>20.5</v>
      </c>
      <c r="F243" s="328">
        <v>8.1999999999999993</v>
      </c>
      <c r="G243" s="323">
        <f t="shared" si="21"/>
        <v>-12.3</v>
      </c>
      <c r="H243" s="260">
        <v>2.2210643611718361</v>
      </c>
      <c r="I243" s="265">
        <v>28.161174917807692</v>
      </c>
      <c r="J243" s="236">
        <v>25.940110556635855</v>
      </c>
      <c r="K243" s="330"/>
      <c r="L243" s="241">
        <v>4.3638072215155859</v>
      </c>
      <c r="M243" s="291">
        <v>24.999999999999996</v>
      </c>
      <c r="N243" s="291">
        <v>39.57205823878904</v>
      </c>
      <c r="O243" s="291">
        <v>39.57205823878904</v>
      </c>
      <c r="P243" s="257">
        <v>39.57205823878904</v>
      </c>
      <c r="Q243" s="430">
        <v>41.793122599960874</v>
      </c>
      <c r="R243" s="333"/>
      <c r="S243" s="451">
        <v>-3.3365672874129781E-2</v>
      </c>
      <c r="T243" s="452">
        <v>-0.19115001637573262</v>
      </c>
      <c r="U243" s="452">
        <v>-0.30256798321463885</v>
      </c>
      <c r="V243" s="453">
        <v>-0.30256798321463885</v>
      </c>
      <c r="W243" s="314">
        <v>-0.30256798321463885</v>
      </c>
      <c r="X243" s="75"/>
      <c r="Y243" s="547"/>
      <c r="Z243" s="547"/>
      <c r="AA243" s="547"/>
    </row>
    <row r="244" spans="1:27" x14ac:dyDescent="0.2">
      <c r="A244" s="315">
        <v>683</v>
      </c>
      <c r="B244" s="326" t="s">
        <v>221</v>
      </c>
      <c r="C244" s="315">
        <v>19</v>
      </c>
      <c r="D244" s="316">
        <v>4093</v>
      </c>
      <c r="E244" s="339">
        <v>19.75</v>
      </c>
      <c r="F244" s="328">
        <v>7.4499999999999993</v>
      </c>
      <c r="G244" s="323">
        <f t="shared" si="21"/>
        <v>-12.3</v>
      </c>
      <c r="H244" s="260">
        <v>371.53850293295341</v>
      </c>
      <c r="I244" s="265">
        <v>495.09089808749712</v>
      </c>
      <c r="J244" s="236">
        <v>123.55239515454372</v>
      </c>
      <c r="K244" s="330"/>
      <c r="L244" s="241">
        <v>4.3638072215155717</v>
      </c>
      <c r="M244" s="291">
        <v>25</v>
      </c>
      <c r="N244" s="291">
        <v>50</v>
      </c>
      <c r="O244" s="291">
        <v>75</v>
      </c>
      <c r="P244" s="257">
        <v>94.975179405757217</v>
      </c>
      <c r="Q244" s="430">
        <v>466.51368233871062</v>
      </c>
      <c r="R244" s="333"/>
      <c r="S244" s="451">
        <v>-3.6633095105313117E-2</v>
      </c>
      <c r="T244" s="452">
        <v>-0.20986888997235686</v>
      </c>
      <c r="U244" s="452">
        <v>-0.41973777994471373</v>
      </c>
      <c r="V244" s="453">
        <v>-0.62960666991707059</v>
      </c>
      <c r="W244" s="314">
        <v>-0.79729341907246865</v>
      </c>
      <c r="X244" s="75"/>
      <c r="Y244" s="547"/>
      <c r="Z244" s="547"/>
      <c r="AA244" s="547"/>
    </row>
    <row r="245" spans="1:27" x14ac:dyDescent="0.2">
      <c r="A245" s="315">
        <v>684</v>
      </c>
      <c r="B245" s="326" t="s">
        <v>222</v>
      </c>
      <c r="C245" s="315">
        <v>4</v>
      </c>
      <c r="D245" s="316">
        <v>39970</v>
      </c>
      <c r="E245" s="339">
        <v>20</v>
      </c>
      <c r="F245" s="328">
        <v>7.6999999999999993</v>
      </c>
      <c r="G245" s="323">
        <f t="shared" si="21"/>
        <v>-12.3</v>
      </c>
      <c r="H245" s="260">
        <v>-55.058997558657389</v>
      </c>
      <c r="I245" s="265">
        <v>-119.65970967371396</v>
      </c>
      <c r="J245" s="236">
        <v>-64.600712115056581</v>
      </c>
      <c r="K245" s="330"/>
      <c r="L245" s="241">
        <v>4.3638072215155859</v>
      </c>
      <c r="M245" s="291">
        <v>-24.999999999999993</v>
      </c>
      <c r="N245" s="291">
        <v>-49.999999999999993</v>
      </c>
      <c r="O245" s="291">
        <v>-59.940079397425912</v>
      </c>
      <c r="P245" s="257">
        <v>-59.940079397425912</v>
      </c>
      <c r="Q245" s="430">
        <v>-114.9990769560833</v>
      </c>
      <c r="R245" s="333"/>
      <c r="S245" s="451">
        <v>-2.2710765858857569E-2</v>
      </c>
      <c r="T245" s="452">
        <v>0.13010866833715176</v>
      </c>
      <c r="U245" s="452">
        <v>0.26021733667430352</v>
      </c>
      <c r="V245" s="453">
        <v>0.3119489564168893</v>
      </c>
      <c r="W245" s="314">
        <v>0.3119489564168893</v>
      </c>
      <c r="X245" s="75"/>
      <c r="Y245" s="547"/>
      <c r="Z245" s="547"/>
      <c r="AA245" s="547"/>
    </row>
    <row r="246" spans="1:27" x14ac:dyDescent="0.2">
      <c r="A246" s="315">
        <v>686</v>
      </c>
      <c r="B246" s="326" t="s">
        <v>223</v>
      </c>
      <c r="C246" s="315">
        <v>11</v>
      </c>
      <c r="D246" s="316">
        <v>3374</v>
      </c>
      <c r="E246" s="339">
        <v>22</v>
      </c>
      <c r="F246" s="328">
        <v>9.6999999999999993</v>
      </c>
      <c r="G246" s="323">
        <f t="shared" si="21"/>
        <v>-12.3</v>
      </c>
      <c r="H246" s="260">
        <v>804.89392502154828</v>
      </c>
      <c r="I246" s="265">
        <v>596.47711680157283</v>
      </c>
      <c r="J246" s="236">
        <v>-208.41680821997545</v>
      </c>
      <c r="K246" s="330"/>
      <c r="L246" s="241">
        <v>4.3638072215155717</v>
      </c>
      <c r="M246" s="291">
        <v>-25</v>
      </c>
      <c r="N246" s="291">
        <v>-50</v>
      </c>
      <c r="O246" s="291">
        <v>-75</v>
      </c>
      <c r="P246" s="257">
        <v>-100</v>
      </c>
      <c r="Q246" s="430">
        <v>704.89392502154828</v>
      </c>
      <c r="R246" s="333"/>
      <c r="S246" s="451">
        <v>-3.3111967552537203E-2</v>
      </c>
      <c r="T246" s="452">
        <v>0.18969655321435841</v>
      </c>
      <c r="U246" s="452">
        <v>0.37939310642871682</v>
      </c>
      <c r="V246" s="453">
        <v>0.56908965964307523</v>
      </c>
      <c r="W246" s="314">
        <v>0.75878621285743364</v>
      </c>
      <c r="X246" s="75"/>
      <c r="Y246" s="547"/>
      <c r="Z246" s="547"/>
      <c r="AA246" s="547"/>
    </row>
    <row r="247" spans="1:27" x14ac:dyDescent="0.2">
      <c r="A247" s="315">
        <v>687</v>
      </c>
      <c r="B247" s="326" t="s">
        <v>224</v>
      </c>
      <c r="C247" s="315">
        <v>11</v>
      </c>
      <c r="D247" s="316">
        <v>1768</v>
      </c>
      <c r="E247" s="339">
        <v>21</v>
      </c>
      <c r="F247" s="328">
        <v>8.6999999999999993</v>
      </c>
      <c r="G247" s="323">
        <f t="shared" si="21"/>
        <v>-12.3</v>
      </c>
      <c r="H247" s="260">
        <v>-277.03954550532893</v>
      </c>
      <c r="I247" s="265">
        <v>-285.65347645278575</v>
      </c>
      <c r="J247" s="236">
        <v>-8.6139309474568222</v>
      </c>
      <c r="K247" s="330"/>
      <c r="L247" s="241">
        <v>4.3638072215155717</v>
      </c>
      <c r="M247" s="291">
        <v>-25</v>
      </c>
      <c r="N247" s="291">
        <v>-36.36325836787239</v>
      </c>
      <c r="O247" s="291">
        <v>-36.36325836787239</v>
      </c>
      <c r="P247" s="257">
        <v>-36.36325836787239</v>
      </c>
      <c r="Q247" s="430">
        <v>-313.40280387320132</v>
      </c>
      <c r="R247" s="333"/>
      <c r="S247" s="451">
        <v>-3.7216085948014573E-2</v>
      </c>
      <c r="T247" s="452">
        <v>0.21320881090096164</v>
      </c>
      <c r="U247" s="452">
        <v>0.31011868308394064</v>
      </c>
      <c r="V247" s="453">
        <v>0.31011868308394064</v>
      </c>
      <c r="W247" s="314">
        <v>0.31011868308394064</v>
      </c>
      <c r="X247" s="75"/>
      <c r="Y247" s="547"/>
      <c r="Z247" s="547"/>
      <c r="AA247" s="547"/>
    </row>
    <row r="248" spans="1:27" x14ac:dyDescent="0.2">
      <c r="A248" s="315">
        <v>689</v>
      </c>
      <c r="B248" s="326" t="s">
        <v>225</v>
      </c>
      <c r="C248" s="315">
        <v>9</v>
      </c>
      <c r="D248" s="316">
        <v>3626</v>
      </c>
      <c r="E248" s="339">
        <v>20.5</v>
      </c>
      <c r="F248" s="328">
        <v>8.1999999999999993</v>
      </c>
      <c r="G248" s="323">
        <f t="shared" si="21"/>
        <v>-12.3</v>
      </c>
      <c r="H248" s="260">
        <v>280.608552603649</v>
      </c>
      <c r="I248" s="265">
        <v>-8.424499792259514</v>
      </c>
      <c r="J248" s="236">
        <v>-289.0330523959085</v>
      </c>
      <c r="K248" s="330"/>
      <c r="L248" s="241">
        <v>4.3638072215155717</v>
      </c>
      <c r="M248" s="291">
        <v>-24.999999999999972</v>
      </c>
      <c r="N248" s="291">
        <v>-49.999999999999972</v>
      </c>
      <c r="O248" s="291">
        <v>-74.999999999999972</v>
      </c>
      <c r="P248" s="257">
        <v>-99.999999999999972</v>
      </c>
      <c r="Q248" s="430">
        <v>180.60855260364903</v>
      </c>
      <c r="R248" s="333"/>
      <c r="S248" s="451">
        <v>-2.7215928608611474E-2</v>
      </c>
      <c r="T248" s="452">
        <v>0.15591848600932937</v>
      </c>
      <c r="U248" s="452">
        <v>0.3118369720186589</v>
      </c>
      <c r="V248" s="453">
        <v>0.46775545802798846</v>
      </c>
      <c r="W248" s="314">
        <v>0.62367394403731802</v>
      </c>
      <c r="X248" s="75"/>
      <c r="Y248" s="547"/>
      <c r="Z248" s="547"/>
      <c r="AA248" s="547"/>
    </row>
    <row r="249" spans="1:27" x14ac:dyDescent="0.2">
      <c r="A249" s="315">
        <v>691</v>
      </c>
      <c r="B249" s="326" t="s">
        <v>226</v>
      </c>
      <c r="C249" s="315">
        <v>17</v>
      </c>
      <c r="D249" s="316">
        <v>2901</v>
      </c>
      <c r="E249" s="339">
        <v>22</v>
      </c>
      <c r="F249" s="328">
        <v>9.6999999999999993</v>
      </c>
      <c r="G249" s="323">
        <f t="shared" si="21"/>
        <v>-12.3</v>
      </c>
      <c r="H249" s="260">
        <v>7.9021983727856027</v>
      </c>
      <c r="I249" s="265">
        <v>140.14612927648756</v>
      </c>
      <c r="J249" s="236">
        <v>132.24393090370197</v>
      </c>
      <c r="K249" s="330"/>
      <c r="L249" s="241">
        <v>4.363807221515585</v>
      </c>
      <c r="M249" s="291">
        <v>25.000000000000004</v>
      </c>
      <c r="N249" s="291">
        <v>50</v>
      </c>
      <c r="O249" s="291">
        <v>75</v>
      </c>
      <c r="P249" s="257">
        <v>94.149970931718883</v>
      </c>
      <c r="Q249" s="430">
        <v>102.05216930450449</v>
      </c>
      <c r="R249" s="333"/>
      <c r="S249" s="451">
        <v>-3.3883139880213922E-2</v>
      </c>
      <c r="T249" s="452">
        <v>-0.19411455502178465</v>
      </c>
      <c r="U249" s="452">
        <v>-0.38822911004356925</v>
      </c>
      <c r="V249" s="453">
        <v>-0.58234366506535384</v>
      </c>
      <c r="W249" s="314">
        <v>-0.73103518850898275</v>
      </c>
      <c r="X249" s="75"/>
      <c r="Y249" s="547"/>
      <c r="Z249" s="547"/>
      <c r="AA249" s="547"/>
    </row>
    <row r="250" spans="1:27" x14ac:dyDescent="0.2">
      <c r="A250" s="315">
        <v>694</v>
      </c>
      <c r="B250" s="326" t="s">
        <v>227</v>
      </c>
      <c r="C250" s="315">
        <v>5</v>
      </c>
      <c r="D250" s="316">
        <v>29350</v>
      </c>
      <c r="E250" s="339">
        <v>20.5</v>
      </c>
      <c r="F250" s="328">
        <v>8.1999999999999993</v>
      </c>
      <c r="G250" s="323">
        <f t="shared" si="21"/>
        <v>-12.3</v>
      </c>
      <c r="H250" s="260">
        <v>157.95210839569671</v>
      </c>
      <c r="I250" s="265">
        <v>205.54648628657478</v>
      </c>
      <c r="J250" s="236">
        <v>47.594377890878064</v>
      </c>
      <c r="K250" s="330"/>
      <c r="L250" s="241">
        <v>4.3638072215155717</v>
      </c>
      <c r="M250" s="291">
        <v>25</v>
      </c>
      <c r="N250" s="291">
        <v>38.691260843399334</v>
      </c>
      <c r="O250" s="291">
        <v>38.691260843399334</v>
      </c>
      <c r="P250" s="257">
        <v>38.691260843399334</v>
      </c>
      <c r="Q250" s="430">
        <v>196.64336923909605</v>
      </c>
      <c r="R250" s="333"/>
      <c r="S250" s="451">
        <v>-2.3410606694961665E-2</v>
      </c>
      <c r="T250" s="452">
        <v>-0.13411801614159669</v>
      </c>
      <c r="U250" s="452">
        <v>-0.20756780585335038</v>
      </c>
      <c r="V250" s="453">
        <v>-0.20756780585335038</v>
      </c>
      <c r="W250" s="314">
        <v>-0.20756780585335038</v>
      </c>
      <c r="X250" s="75"/>
      <c r="Y250" s="547"/>
      <c r="Z250" s="547"/>
      <c r="AA250" s="547"/>
    </row>
    <row r="251" spans="1:27" x14ac:dyDescent="0.2">
      <c r="A251" s="315">
        <v>697</v>
      </c>
      <c r="B251" s="326" t="s">
        <v>228</v>
      </c>
      <c r="C251" s="315">
        <v>18</v>
      </c>
      <c r="D251" s="316">
        <v>1416</v>
      </c>
      <c r="E251" s="339">
        <v>21.5</v>
      </c>
      <c r="F251" s="328">
        <v>9.1999999999999993</v>
      </c>
      <c r="G251" s="323">
        <f t="shared" si="21"/>
        <v>-12.3</v>
      </c>
      <c r="H251" s="260">
        <v>-84.800834220624452</v>
      </c>
      <c r="I251" s="265">
        <v>-169.50696112892965</v>
      </c>
      <c r="J251" s="236">
        <v>-84.706126908305194</v>
      </c>
      <c r="K251" s="330"/>
      <c r="L251" s="241">
        <v>4.3638072215155859</v>
      </c>
      <c r="M251" s="291">
        <v>-25</v>
      </c>
      <c r="N251" s="291">
        <v>-49.999999999999986</v>
      </c>
      <c r="O251" s="291">
        <v>-57.83319197301104</v>
      </c>
      <c r="P251" s="257">
        <v>-57.83319197301104</v>
      </c>
      <c r="Q251" s="430">
        <v>-142.63402619363549</v>
      </c>
      <c r="R251" s="333"/>
      <c r="S251" s="451">
        <v>-3.2243370294503276E-2</v>
      </c>
      <c r="T251" s="452">
        <v>0.18472040959743</v>
      </c>
      <c r="U251" s="452">
        <v>0.36944081919485988</v>
      </c>
      <c r="V251" s="453">
        <v>0.42731883638325596</v>
      </c>
      <c r="W251" s="314">
        <v>0.42731883638325596</v>
      </c>
      <c r="X251" s="75"/>
      <c r="Y251" s="547"/>
      <c r="Z251" s="547"/>
      <c r="AA251" s="547"/>
    </row>
    <row r="252" spans="1:27" x14ac:dyDescent="0.2">
      <c r="A252" s="315">
        <v>698</v>
      </c>
      <c r="B252" s="326" t="s">
        <v>229</v>
      </c>
      <c r="C252" s="315">
        <v>19</v>
      </c>
      <c r="D252" s="316">
        <v>61551</v>
      </c>
      <c r="E252" s="339">
        <v>21</v>
      </c>
      <c r="F252" s="328">
        <v>8.6999999999999993</v>
      </c>
      <c r="G252" s="323">
        <f t="shared" si="21"/>
        <v>-12.3</v>
      </c>
      <c r="H252" s="260">
        <v>-134.24566171680209</v>
      </c>
      <c r="I252" s="265">
        <v>20.453735497601674</v>
      </c>
      <c r="J252" s="236">
        <v>154.69939721440377</v>
      </c>
      <c r="K252" s="330"/>
      <c r="L252" s="241">
        <v>4.3638072215155717</v>
      </c>
      <c r="M252" s="291">
        <v>25</v>
      </c>
      <c r="N252" s="291">
        <v>50</v>
      </c>
      <c r="O252" s="291">
        <v>75</v>
      </c>
      <c r="P252" s="257">
        <v>100</v>
      </c>
      <c r="Q252" s="430">
        <v>-34.24566171680209</v>
      </c>
      <c r="R252" s="333"/>
      <c r="S252" s="451">
        <v>-2.6037567455647868E-2</v>
      </c>
      <c r="T252" s="452">
        <v>-0.14916772289613708</v>
      </c>
      <c r="U252" s="452">
        <v>-0.29833544579227417</v>
      </c>
      <c r="V252" s="453">
        <v>-0.44750316868841128</v>
      </c>
      <c r="W252" s="314">
        <v>-0.59667089158454834</v>
      </c>
      <c r="X252" s="75"/>
      <c r="Y252" s="547"/>
      <c r="Z252" s="547"/>
      <c r="AA252" s="547"/>
    </row>
    <row r="253" spans="1:27" x14ac:dyDescent="0.2">
      <c r="A253" s="315">
        <v>700</v>
      </c>
      <c r="B253" s="326" t="s">
        <v>230</v>
      </c>
      <c r="C253" s="315">
        <v>9</v>
      </c>
      <c r="D253" s="316">
        <v>5404</v>
      </c>
      <c r="E253" s="339">
        <v>20.5</v>
      </c>
      <c r="F253" s="328">
        <v>8.1999999999999993</v>
      </c>
      <c r="G253" s="323">
        <f t="shared" si="21"/>
        <v>-12.3</v>
      </c>
      <c r="H253" s="260">
        <v>-354.835728085168</v>
      </c>
      <c r="I253" s="265">
        <v>-377.52331578410264</v>
      </c>
      <c r="J253" s="236">
        <v>-22.687587698934635</v>
      </c>
      <c r="K253" s="330"/>
      <c r="L253" s="241">
        <v>4.3638072215155717</v>
      </c>
      <c r="M253" s="291">
        <v>2.0774923651762265</v>
      </c>
      <c r="N253" s="291">
        <v>2.0774923651762265</v>
      </c>
      <c r="O253" s="291">
        <v>2.0774923651762265</v>
      </c>
      <c r="P253" s="257">
        <v>2.0774923651762265</v>
      </c>
      <c r="Q253" s="430">
        <v>-352.75823571999177</v>
      </c>
      <c r="R253" s="333"/>
      <c r="S253" s="451">
        <v>-2.5152034917856038E-2</v>
      </c>
      <c r="T253" s="452">
        <v>-1.1974213767478023E-2</v>
      </c>
      <c r="U253" s="452">
        <v>-1.1974213767478023E-2</v>
      </c>
      <c r="V253" s="453">
        <v>-1.1974213767478023E-2</v>
      </c>
      <c r="W253" s="314">
        <v>-1.1974213767478023E-2</v>
      </c>
      <c r="X253" s="75"/>
      <c r="Y253" s="547"/>
      <c r="Z253" s="547"/>
      <c r="AA253" s="547"/>
    </row>
    <row r="254" spans="1:27" x14ac:dyDescent="0.2">
      <c r="A254" s="315">
        <v>702</v>
      </c>
      <c r="B254" s="326" t="s">
        <v>231</v>
      </c>
      <c r="C254" s="315">
        <v>6</v>
      </c>
      <c r="D254" s="316">
        <v>4689</v>
      </c>
      <c r="E254" s="339">
        <v>22.25</v>
      </c>
      <c r="F254" s="328">
        <v>9.9499999999999993</v>
      </c>
      <c r="G254" s="323">
        <f t="shared" si="21"/>
        <v>-12.3</v>
      </c>
      <c r="H254" s="260">
        <v>594.24914696728877</v>
      </c>
      <c r="I254" s="265">
        <v>562.49884857754421</v>
      </c>
      <c r="J254" s="236">
        <v>-31.750298389744557</v>
      </c>
      <c r="K254" s="330"/>
      <c r="L254" s="241">
        <v>4.3638072215155717</v>
      </c>
      <c r="M254" s="291">
        <v>-3.8348825507064248</v>
      </c>
      <c r="N254" s="291">
        <v>-3.8348825507064248</v>
      </c>
      <c r="O254" s="291">
        <v>-3.8348825507064248</v>
      </c>
      <c r="P254" s="257">
        <v>-3.8348825507064248</v>
      </c>
      <c r="Q254" s="430">
        <v>590.41426441658234</v>
      </c>
      <c r="R254" s="333"/>
      <c r="S254" s="451">
        <v>-3.0032005689939856E-2</v>
      </c>
      <c r="T254" s="452">
        <v>2.6391911635149545E-2</v>
      </c>
      <c r="U254" s="452">
        <v>2.6391911635149545E-2</v>
      </c>
      <c r="V254" s="453">
        <v>2.6391911635149545E-2</v>
      </c>
      <c r="W254" s="314">
        <v>2.6391911635149545E-2</v>
      </c>
      <c r="X254" s="75"/>
      <c r="Y254" s="547"/>
      <c r="Z254" s="547"/>
      <c r="AA254" s="547"/>
    </row>
    <row r="255" spans="1:27" x14ac:dyDescent="0.2">
      <c r="A255" s="315">
        <v>704</v>
      </c>
      <c r="B255" s="326" t="s">
        <v>232</v>
      </c>
      <c r="C255" s="315">
        <v>2</v>
      </c>
      <c r="D255" s="316">
        <v>6045</v>
      </c>
      <c r="E255" s="339">
        <v>19.75</v>
      </c>
      <c r="F255" s="328">
        <v>7.4499999999999993</v>
      </c>
      <c r="G255" s="323">
        <f t="shared" si="21"/>
        <v>-12.3</v>
      </c>
      <c r="H255" s="260">
        <v>-26.877581659655391</v>
      </c>
      <c r="I255" s="265">
        <v>28.628541526726522</v>
      </c>
      <c r="J255" s="236">
        <v>55.506123186381913</v>
      </c>
      <c r="K255" s="330"/>
      <c r="L255" s="241">
        <v>4.3638072215155859</v>
      </c>
      <c r="M255" s="291">
        <v>25</v>
      </c>
      <c r="N255" s="291">
        <v>26.461836959857575</v>
      </c>
      <c r="O255" s="291">
        <v>26.461836959857575</v>
      </c>
      <c r="P255" s="257">
        <v>26.461836959857575</v>
      </c>
      <c r="Q255" s="430">
        <v>-0.4157446997978157</v>
      </c>
      <c r="R255" s="333"/>
      <c r="S255" s="451">
        <v>-2.426826038385126E-2</v>
      </c>
      <c r="T255" s="452">
        <v>-0.13903146468178934</v>
      </c>
      <c r="U255" s="452">
        <v>-0.14716111802798826</v>
      </c>
      <c r="V255" s="453">
        <v>-0.14716111802798826</v>
      </c>
      <c r="W255" s="314">
        <v>-0.14716111802798826</v>
      </c>
      <c r="X255" s="75"/>
      <c r="Y255" s="547"/>
      <c r="Z255" s="547"/>
      <c r="AA255" s="547"/>
    </row>
    <row r="256" spans="1:27" x14ac:dyDescent="0.2">
      <c r="A256" s="315">
        <v>707</v>
      </c>
      <c r="B256" s="326" t="s">
        <v>233</v>
      </c>
      <c r="C256" s="315">
        <v>12</v>
      </c>
      <c r="D256" s="316">
        <v>2435</v>
      </c>
      <c r="E256" s="339">
        <v>21.5</v>
      </c>
      <c r="F256" s="328">
        <v>9.1999999999999993</v>
      </c>
      <c r="G256" s="323">
        <f t="shared" si="21"/>
        <v>-12.3</v>
      </c>
      <c r="H256" s="260">
        <v>69.329144989229135</v>
      </c>
      <c r="I256" s="265">
        <v>-32.564877537185865</v>
      </c>
      <c r="J256" s="236">
        <v>-101.894022526415</v>
      </c>
      <c r="K256" s="330"/>
      <c r="L256" s="241">
        <v>4.3638072215155859</v>
      </c>
      <c r="M256" s="291">
        <v>-25</v>
      </c>
      <c r="N256" s="291">
        <v>-50</v>
      </c>
      <c r="O256" s="291">
        <v>-75</v>
      </c>
      <c r="P256" s="257">
        <v>-100</v>
      </c>
      <c r="Q256" s="430">
        <v>-30.670855010770865</v>
      </c>
      <c r="R256" s="333"/>
      <c r="S256" s="451">
        <v>-3.8551470524991388E-2</v>
      </c>
      <c r="T256" s="452">
        <v>0.22085915215797589</v>
      </c>
      <c r="U256" s="452">
        <v>0.44171830431595177</v>
      </c>
      <c r="V256" s="453">
        <v>0.66257745647392763</v>
      </c>
      <c r="W256" s="314">
        <v>0.88343660863190354</v>
      </c>
      <c r="X256" s="75"/>
      <c r="Y256" s="547"/>
      <c r="Z256" s="547"/>
      <c r="AA256" s="547"/>
    </row>
    <row r="257" spans="1:27" x14ac:dyDescent="0.2">
      <c r="A257" s="315">
        <v>710</v>
      </c>
      <c r="B257" s="326" t="s">
        <v>234</v>
      </c>
      <c r="C257" s="315">
        <v>1</v>
      </c>
      <c r="D257" s="316">
        <v>28674</v>
      </c>
      <c r="E257" s="339">
        <v>22</v>
      </c>
      <c r="F257" s="328">
        <v>9.6999999999999993</v>
      </c>
      <c r="G257" s="323">
        <f t="shared" si="21"/>
        <v>-12.3</v>
      </c>
      <c r="H257" s="260">
        <v>19.562745361207977</v>
      </c>
      <c r="I257" s="265">
        <v>113.44451875000352</v>
      </c>
      <c r="J257" s="236">
        <v>93.881773388795551</v>
      </c>
      <c r="K257" s="330"/>
      <c r="L257" s="241">
        <v>4.3638072215155859</v>
      </c>
      <c r="M257" s="291">
        <v>24.999999999999996</v>
      </c>
      <c r="N257" s="291">
        <v>50</v>
      </c>
      <c r="O257" s="291">
        <v>75</v>
      </c>
      <c r="P257" s="257">
        <v>100</v>
      </c>
      <c r="Q257" s="430">
        <v>119.56274536120797</v>
      </c>
      <c r="R257" s="333"/>
      <c r="S257" s="451">
        <v>-2.558134350529476E-2</v>
      </c>
      <c r="T257" s="452">
        <v>-0.14655404218572554</v>
      </c>
      <c r="U257" s="452">
        <v>-0.29310808437145108</v>
      </c>
      <c r="V257" s="453">
        <v>-0.43966212655717668</v>
      </c>
      <c r="W257" s="314">
        <v>-0.58621616874290217</v>
      </c>
      <c r="X257" s="75"/>
      <c r="Y257" s="547"/>
      <c r="Z257" s="547"/>
      <c r="AA257" s="547"/>
    </row>
    <row r="258" spans="1:27" x14ac:dyDescent="0.2">
      <c r="A258" s="315">
        <v>729</v>
      </c>
      <c r="B258" s="326" t="s">
        <v>235</v>
      </c>
      <c r="C258" s="315">
        <v>13</v>
      </c>
      <c r="D258" s="316">
        <v>10084</v>
      </c>
      <c r="E258" s="339">
        <v>21.5</v>
      </c>
      <c r="F258" s="328">
        <v>9.1999999999999993</v>
      </c>
      <c r="G258" s="323">
        <f t="shared" si="21"/>
        <v>-12.3</v>
      </c>
      <c r="H258" s="260">
        <v>14.805388917591731</v>
      </c>
      <c r="I258" s="265">
        <v>29.763283166254528</v>
      </c>
      <c r="J258" s="236">
        <v>14.957894248662797</v>
      </c>
      <c r="K258" s="330"/>
      <c r="L258" s="241">
        <v>4.3638072215155859</v>
      </c>
      <c r="M258" s="291">
        <v>-9.1386804126369743</v>
      </c>
      <c r="N258" s="291">
        <v>-9.1386804126369743</v>
      </c>
      <c r="O258" s="291">
        <v>-9.1386804126369743</v>
      </c>
      <c r="P258" s="257">
        <v>-9.1386804126369743</v>
      </c>
      <c r="Q258" s="430">
        <v>5.666708504954757</v>
      </c>
      <c r="R258" s="333"/>
      <c r="S258" s="451">
        <v>-3.2449041579632382E-2</v>
      </c>
      <c r="T258" s="452">
        <v>6.7954748145276203E-2</v>
      </c>
      <c r="U258" s="452">
        <v>6.7954748145276203E-2</v>
      </c>
      <c r="V258" s="453">
        <v>6.7954748145276203E-2</v>
      </c>
      <c r="W258" s="314">
        <v>6.7954748145276203E-2</v>
      </c>
      <c r="X258" s="75"/>
      <c r="Y258" s="547"/>
      <c r="Z258" s="547"/>
      <c r="AA258" s="547"/>
    </row>
    <row r="259" spans="1:27" x14ac:dyDescent="0.2">
      <c r="A259" s="315">
        <v>732</v>
      </c>
      <c r="B259" s="326" t="s">
        <v>236</v>
      </c>
      <c r="C259" s="315">
        <v>19</v>
      </c>
      <c r="D259" s="316">
        <v>3781</v>
      </c>
      <c r="E259" s="339">
        <v>20.5</v>
      </c>
      <c r="F259" s="328">
        <v>8.1999999999999993</v>
      </c>
      <c r="G259" s="323">
        <f t="shared" si="21"/>
        <v>-12.3</v>
      </c>
      <c r="H259" s="260">
        <v>426.61522145926079</v>
      </c>
      <c r="I259" s="265">
        <v>445.6351791244395</v>
      </c>
      <c r="J259" s="236">
        <v>19.019957665178708</v>
      </c>
      <c r="K259" s="330"/>
      <c r="L259" s="241">
        <v>4.3638072215155717</v>
      </c>
      <c r="M259" s="291">
        <v>11.434653898626777</v>
      </c>
      <c r="N259" s="291">
        <v>11.434653898626777</v>
      </c>
      <c r="O259" s="291">
        <v>11.434653898626777</v>
      </c>
      <c r="P259" s="257">
        <v>11.434653898626777</v>
      </c>
      <c r="Q259" s="430">
        <v>438.04987535788757</v>
      </c>
      <c r="R259" s="333"/>
      <c r="S259" s="451">
        <v>-3.1844183797749163E-2</v>
      </c>
      <c r="T259" s="452">
        <v>-8.3442554156885271E-2</v>
      </c>
      <c r="U259" s="452">
        <v>-8.3442554156885271E-2</v>
      </c>
      <c r="V259" s="453">
        <v>-8.3442554156885271E-2</v>
      </c>
      <c r="W259" s="314">
        <v>-8.3442554156885271E-2</v>
      </c>
      <c r="X259" s="75"/>
      <c r="Y259" s="547"/>
      <c r="Z259" s="547"/>
      <c r="AA259" s="547"/>
    </row>
    <row r="260" spans="1:27" x14ac:dyDescent="0.2">
      <c r="A260" s="315">
        <v>734</v>
      </c>
      <c r="B260" s="326" t="s">
        <v>237</v>
      </c>
      <c r="C260" s="315">
        <v>2</v>
      </c>
      <c r="D260" s="316">
        <v>54238</v>
      </c>
      <c r="E260" s="339">
        <v>20.75</v>
      </c>
      <c r="F260" s="328">
        <v>8.4499999999999993</v>
      </c>
      <c r="G260" s="323">
        <f t="shared" si="21"/>
        <v>-12.3</v>
      </c>
      <c r="H260" s="260">
        <v>136.00584624708154</v>
      </c>
      <c r="I260" s="265">
        <v>85.822116083387456</v>
      </c>
      <c r="J260" s="236">
        <v>-50.183730163694079</v>
      </c>
      <c r="K260" s="330"/>
      <c r="L260" s="241">
        <v>4.3638072215155717</v>
      </c>
      <c r="M260" s="291">
        <v>-25</v>
      </c>
      <c r="N260" s="291">
        <v>-50</v>
      </c>
      <c r="O260" s="291">
        <v>-56.742440270954461</v>
      </c>
      <c r="P260" s="257">
        <v>-56.742440270954461</v>
      </c>
      <c r="Q260" s="430">
        <v>79.263405976127075</v>
      </c>
      <c r="R260" s="333"/>
      <c r="S260" s="451">
        <v>-2.6870642293504204E-2</v>
      </c>
      <c r="T260" s="452">
        <v>0.15394036061572342</v>
      </c>
      <c r="U260" s="452">
        <v>0.30788072123144683</v>
      </c>
      <c r="V260" s="453">
        <v>0.34939806870107504</v>
      </c>
      <c r="W260" s="314">
        <v>0.34939806870107504</v>
      </c>
      <c r="X260" s="75"/>
      <c r="Y260" s="547"/>
      <c r="Z260" s="547"/>
      <c r="AA260" s="547"/>
    </row>
    <row r="261" spans="1:27" x14ac:dyDescent="0.2">
      <c r="A261" s="315">
        <v>738</v>
      </c>
      <c r="B261" s="326" t="s">
        <v>238</v>
      </c>
      <c r="C261" s="315">
        <v>2</v>
      </c>
      <c r="D261" s="316">
        <v>2999</v>
      </c>
      <c r="E261" s="339">
        <v>21</v>
      </c>
      <c r="F261" s="328">
        <v>8.6999999999999993</v>
      </c>
      <c r="G261" s="323">
        <f t="shared" si="21"/>
        <v>-12.3</v>
      </c>
      <c r="H261" s="260">
        <v>7.4795130624396666</v>
      </c>
      <c r="I261" s="265">
        <v>99.465693965790251</v>
      </c>
      <c r="J261" s="236">
        <v>91.986180903350586</v>
      </c>
      <c r="K261" s="330"/>
      <c r="L261" s="241">
        <v>4.3638072215155859</v>
      </c>
      <c r="M261" s="291">
        <v>25</v>
      </c>
      <c r="N261" s="291">
        <v>50</v>
      </c>
      <c r="O261" s="291">
        <v>75</v>
      </c>
      <c r="P261" s="257">
        <v>100</v>
      </c>
      <c r="Q261" s="430">
        <v>107.47951306243966</v>
      </c>
      <c r="R261" s="333"/>
      <c r="S261" s="451">
        <v>-2.7430713549392576E-2</v>
      </c>
      <c r="T261" s="452">
        <v>-0.15714897655278218</v>
      </c>
      <c r="U261" s="452">
        <v>-0.31429795310556435</v>
      </c>
      <c r="V261" s="453">
        <v>-0.47144692965834656</v>
      </c>
      <c r="W261" s="314">
        <v>-0.62859590621112871</v>
      </c>
      <c r="X261" s="75"/>
      <c r="Y261" s="547"/>
      <c r="Z261" s="547"/>
      <c r="AA261" s="547"/>
    </row>
    <row r="262" spans="1:27" x14ac:dyDescent="0.2">
      <c r="A262" s="315">
        <v>739</v>
      </c>
      <c r="B262" s="326" t="s">
        <v>239</v>
      </c>
      <c r="C262" s="315">
        <v>9</v>
      </c>
      <c r="D262" s="316">
        <v>3667</v>
      </c>
      <c r="E262" s="339">
        <v>21</v>
      </c>
      <c r="F262" s="328">
        <v>8.6999999999999993</v>
      </c>
      <c r="G262" s="323">
        <f t="shared" si="21"/>
        <v>-12.3</v>
      </c>
      <c r="H262" s="260">
        <v>154.92016011693934</v>
      </c>
      <c r="I262" s="265">
        <v>22.172888436077866</v>
      </c>
      <c r="J262" s="236">
        <v>-132.74727168086147</v>
      </c>
      <c r="K262" s="330"/>
      <c r="L262" s="241">
        <v>4.3638072215156001</v>
      </c>
      <c r="M262" s="291">
        <v>-25</v>
      </c>
      <c r="N262" s="291">
        <v>-50</v>
      </c>
      <c r="O262" s="291">
        <v>-75</v>
      </c>
      <c r="P262" s="257">
        <v>-86.406501498413576</v>
      </c>
      <c r="Q262" s="430">
        <v>68.513658618525767</v>
      </c>
      <c r="R262" s="333"/>
      <c r="S262" s="451">
        <v>-3.0257024206011809E-2</v>
      </c>
      <c r="T262" s="452">
        <v>0.17334074736866584</v>
      </c>
      <c r="U262" s="452">
        <v>0.34668149473733167</v>
      </c>
      <c r="V262" s="453">
        <v>0.52002224210599757</v>
      </c>
      <c r="W262" s="314">
        <v>0.59911070188987015</v>
      </c>
      <c r="X262" s="75"/>
      <c r="Y262" s="547"/>
      <c r="Z262" s="547"/>
      <c r="AA262" s="547"/>
    </row>
    <row r="263" spans="1:27" x14ac:dyDescent="0.2">
      <c r="A263" s="315">
        <v>740</v>
      </c>
      <c r="B263" s="326" t="s">
        <v>240</v>
      </c>
      <c r="C263" s="315">
        <v>10</v>
      </c>
      <c r="D263" s="316">
        <v>35944</v>
      </c>
      <c r="E263" s="339">
        <v>22.5</v>
      </c>
      <c r="F263" s="328">
        <v>10.199999999999999</v>
      </c>
      <c r="G263" s="323">
        <f t="shared" si="21"/>
        <v>-12.3</v>
      </c>
      <c r="H263" s="260">
        <v>248.53762527983775</v>
      </c>
      <c r="I263" s="265">
        <v>324.00848056159953</v>
      </c>
      <c r="J263" s="236">
        <v>75.470855281761771</v>
      </c>
      <c r="K263" s="330"/>
      <c r="L263" s="241">
        <v>4.3638072215155717</v>
      </c>
      <c r="M263" s="291">
        <v>25</v>
      </c>
      <c r="N263" s="291">
        <v>50</v>
      </c>
      <c r="O263" s="291">
        <v>75</v>
      </c>
      <c r="P263" s="257">
        <v>79.553855495798814</v>
      </c>
      <c r="Q263" s="430">
        <v>328.09148077563657</v>
      </c>
      <c r="R263" s="333"/>
      <c r="S263" s="451">
        <v>-2.7744470997028342E-2</v>
      </c>
      <c r="T263" s="452">
        <v>-0.15894647488227351</v>
      </c>
      <c r="U263" s="452">
        <v>-0.31789294976454702</v>
      </c>
      <c r="V263" s="453">
        <v>-0.4768394246468205</v>
      </c>
      <c r="W263" s="314">
        <v>-0.50579219577404011</v>
      </c>
      <c r="X263" s="75"/>
      <c r="Y263" s="547"/>
      <c r="Z263" s="547"/>
      <c r="AA263" s="547"/>
    </row>
    <row r="264" spans="1:27" x14ac:dyDescent="0.2">
      <c r="A264" s="315">
        <v>742</v>
      </c>
      <c r="B264" s="326" t="s">
        <v>241</v>
      </c>
      <c r="C264" s="315">
        <v>19</v>
      </c>
      <c r="D264" s="316">
        <v>1103</v>
      </c>
      <c r="E264" s="339">
        <v>21.75</v>
      </c>
      <c r="F264" s="328">
        <v>9.4499999999999993</v>
      </c>
      <c r="G264" s="323">
        <f t="shared" si="21"/>
        <v>-12.3</v>
      </c>
      <c r="H264" s="260">
        <v>592.18115252676603</v>
      </c>
      <c r="I264" s="265">
        <v>640.03751503924252</v>
      </c>
      <c r="J264" s="236">
        <v>47.856362512476494</v>
      </c>
      <c r="K264" s="330"/>
      <c r="L264" s="241">
        <v>4.3638072215155717</v>
      </c>
      <c r="M264" s="291">
        <v>25</v>
      </c>
      <c r="N264" s="291">
        <v>50</v>
      </c>
      <c r="O264" s="291">
        <v>57.174038833981399</v>
      </c>
      <c r="P264" s="257">
        <v>57.174038833981399</v>
      </c>
      <c r="Q264" s="430">
        <v>649.35519136074743</v>
      </c>
      <c r="R264" s="333"/>
      <c r="S264" s="451">
        <v>-3.2363786819243116E-2</v>
      </c>
      <c r="T264" s="452">
        <v>-0.18541026892569176</v>
      </c>
      <c r="U264" s="452">
        <v>-0.37082053785138352</v>
      </c>
      <c r="V264" s="453">
        <v>-0.42402615663105747</v>
      </c>
      <c r="W264" s="314">
        <v>-0.42402615663105747</v>
      </c>
      <c r="X264" s="75"/>
      <c r="Y264" s="547"/>
      <c r="Z264" s="547"/>
      <c r="AA264" s="547"/>
    </row>
    <row r="265" spans="1:27" x14ac:dyDescent="0.2">
      <c r="A265" s="315">
        <v>743</v>
      </c>
      <c r="B265" s="326" t="s">
        <v>242</v>
      </c>
      <c r="C265" s="315">
        <v>14</v>
      </c>
      <c r="D265" s="316">
        <v>60880</v>
      </c>
      <c r="E265" s="339">
        <v>21</v>
      </c>
      <c r="F265" s="328">
        <v>8.6999999999999993</v>
      </c>
      <c r="G265" s="323">
        <f t="shared" si="21"/>
        <v>-12.3</v>
      </c>
      <c r="H265" s="260">
        <v>-29.408803759514896</v>
      </c>
      <c r="I265" s="265">
        <v>9.9729313503637531</v>
      </c>
      <c r="J265" s="236">
        <v>39.381735109878647</v>
      </c>
      <c r="K265" s="330"/>
      <c r="L265" s="241">
        <v>4.3638072215155859</v>
      </c>
      <c r="M265" s="291">
        <v>25</v>
      </c>
      <c r="N265" s="291">
        <v>43.733628489454127</v>
      </c>
      <c r="O265" s="291">
        <v>43.733628489454127</v>
      </c>
      <c r="P265" s="257">
        <v>43.733628489454127</v>
      </c>
      <c r="Q265" s="430">
        <v>14.32482472993923</v>
      </c>
      <c r="R265" s="333"/>
      <c r="S265" s="451">
        <v>-2.5444880121704965E-2</v>
      </c>
      <c r="T265" s="452">
        <v>-0.14577225132820917</v>
      </c>
      <c r="U265" s="452">
        <v>-0.25500597934636943</v>
      </c>
      <c r="V265" s="453">
        <v>-0.25500597934636943</v>
      </c>
      <c r="W265" s="314">
        <v>-0.25500597934636943</v>
      </c>
      <c r="X265" s="75"/>
      <c r="Y265" s="547"/>
      <c r="Z265" s="547"/>
      <c r="AA265" s="547"/>
    </row>
    <row r="266" spans="1:27" x14ac:dyDescent="0.2">
      <c r="A266" s="315">
        <v>746</v>
      </c>
      <c r="B266" s="326" t="s">
        <v>243</v>
      </c>
      <c r="C266" s="315">
        <v>17</v>
      </c>
      <c r="D266" s="316">
        <v>5154</v>
      </c>
      <c r="E266" s="339">
        <v>21.75</v>
      </c>
      <c r="F266" s="328">
        <v>9.4499999999999993</v>
      </c>
      <c r="G266" s="323">
        <f t="shared" si="21"/>
        <v>-12.3</v>
      </c>
      <c r="H266" s="260">
        <v>227.91042098039767</v>
      </c>
      <c r="I266" s="265">
        <v>462.92727059557336</v>
      </c>
      <c r="J266" s="236">
        <v>235.01684961517569</v>
      </c>
      <c r="K266" s="330"/>
      <c r="L266" s="241">
        <v>4.3638072215156001</v>
      </c>
      <c r="M266" s="291">
        <v>25</v>
      </c>
      <c r="N266" s="291">
        <v>50.000000000000028</v>
      </c>
      <c r="O266" s="291">
        <v>75.000000000000028</v>
      </c>
      <c r="P266" s="257">
        <v>100.00000000000003</v>
      </c>
      <c r="Q266" s="430">
        <v>327.9104209803977</v>
      </c>
      <c r="R266" s="333"/>
      <c r="S266" s="451">
        <v>-3.6032150460900407E-2</v>
      </c>
      <c r="T266" s="452">
        <v>-0.20642611274877784</v>
      </c>
      <c r="U266" s="452">
        <v>-0.4128522254975559</v>
      </c>
      <c r="V266" s="453">
        <v>-0.61927833824633371</v>
      </c>
      <c r="W266" s="314">
        <v>-0.82570445099511158</v>
      </c>
      <c r="X266" s="75"/>
      <c r="Y266" s="547"/>
      <c r="Z266" s="547"/>
      <c r="AA266" s="547"/>
    </row>
    <row r="267" spans="1:27" x14ac:dyDescent="0.2">
      <c r="A267" s="315">
        <v>747</v>
      </c>
      <c r="B267" s="326" t="s">
        <v>244</v>
      </c>
      <c r="C267" s="315">
        <v>4</v>
      </c>
      <c r="D267" s="316">
        <v>1593</v>
      </c>
      <c r="E267" s="339">
        <v>21</v>
      </c>
      <c r="F267" s="328">
        <v>8.6999999999999993</v>
      </c>
      <c r="G267" s="323">
        <f t="shared" si="21"/>
        <v>-12.3</v>
      </c>
      <c r="H267" s="260">
        <v>193.28728956937687</v>
      </c>
      <c r="I267" s="265">
        <v>55.970757501382536</v>
      </c>
      <c r="J267" s="236">
        <v>-137.31653206799433</v>
      </c>
      <c r="K267" s="330"/>
      <c r="L267" s="241">
        <v>4.3638072215155717</v>
      </c>
      <c r="M267" s="291">
        <v>-25</v>
      </c>
      <c r="N267" s="291">
        <v>-50</v>
      </c>
      <c r="O267" s="291">
        <v>-75</v>
      </c>
      <c r="P267" s="257">
        <v>-100</v>
      </c>
      <c r="Q267" s="430">
        <v>93.287289569376867</v>
      </c>
      <c r="R267" s="333"/>
      <c r="S267" s="451">
        <v>-3.8001167877193279E-2</v>
      </c>
      <c r="T267" s="452">
        <v>0.21770650001350936</v>
      </c>
      <c r="U267" s="452">
        <v>0.43541300002701872</v>
      </c>
      <c r="V267" s="453">
        <v>0.6531195000405281</v>
      </c>
      <c r="W267" s="314">
        <v>0.87082600005403743</v>
      </c>
      <c r="X267" s="75"/>
      <c r="Y267" s="547"/>
      <c r="Z267" s="547"/>
      <c r="AA267" s="547"/>
    </row>
    <row r="268" spans="1:27" x14ac:dyDescent="0.2">
      <c r="A268" s="315">
        <v>748</v>
      </c>
      <c r="B268" s="326" t="s">
        <v>245</v>
      </c>
      <c r="C268" s="315">
        <v>17</v>
      </c>
      <c r="D268" s="316">
        <v>5526</v>
      </c>
      <c r="E268" s="339">
        <v>22</v>
      </c>
      <c r="F268" s="328">
        <v>9.6999999999999993</v>
      </c>
      <c r="G268" s="323">
        <f t="shared" si="21"/>
        <v>-12.3</v>
      </c>
      <c r="H268" s="260">
        <v>819.40360691737442</v>
      </c>
      <c r="I268" s="265">
        <v>770.12780858050269</v>
      </c>
      <c r="J268" s="236">
        <v>-49.27579833687173</v>
      </c>
      <c r="K268" s="330"/>
      <c r="L268" s="241">
        <v>4.3638072215155717</v>
      </c>
      <c r="M268" s="291">
        <v>-25</v>
      </c>
      <c r="N268" s="291">
        <v>-50</v>
      </c>
      <c r="O268" s="291">
        <v>-75</v>
      </c>
      <c r="P268" s="257">
        <v>-80.113829480520167</v>
      </c>
      <c r="Q268" s="430">
        <v>739.28977743685425</v>
      </c>
      <c r="R268" s="333"/>
      <c r="S268" s="451">
        <v>-3.1798097555783299E-2</v>
      </c>
      <c r="T268" s="452">
        <v>0.18216946774713194</v>
      </c>
      <c r="U268" s="452">
        <v>0.36433893549426388</v>
      </c>
      <c r="V268" s="453">
        <v>0.54650840324139582</v>
      </c>
      <c r="W268" s="314">
        <v>0.58377174702603385</v>
      </c>
      <c r="X268" s="75"/>
      <c r="Y268" s="547"/>
      <c r="Z268" s="547"/>
      <c r="AA268" s="547"/>
    </row>
    <row r="269" spans="1:27" x14ac:dyDescent="0.2">
      <c r="A269" s="315">
        <v>749</v>
      </c>
      <c r="B269" s="326" t="s">
        <v>246</v>
      </c>
      <c r="C269" s="315">
        <v>11</v>
      </c>
      <c r="D269" s="316">
        <v>21668</v>
      </c>
      <c r="E269" s="339">
        <v>21.25</v>
      </c>
      <c r="F269" s="328">
        <v>8.9499999999999993</v>
      </c>
      <c r="G269" s="323">
        <f t="shared" si="21"/>
        <v>-12.3</v>
      </c>
      <c r="H269" s="260">
        <v>80.474460966641246</v>
      </c>
      <c r="I269" s="265">
        <v>179.6722053928971</v>
      </c>
      <c r="J269" s="236">
        <v>99.197744426255852</v>
      </c>
      <c r="K269" s="330"/>
      <c r="L269" s="241">
        <v>4.3638072215155859</v>
      </c>
      <c r="M269" s="291">
        <v>25</v>
      </c>
      <c r="N269" s="291">
        <v>49.999999999999986</v>
      </c>
      <c r="O269" s="291">
        <v>57.837474842402699</v>
      </c>
      <c r="P269" s="257">
        <v>57.837474842402699</v>
      </c>
      <c r="Q269" s="430">
        <v>138.31193580904394</v>
      </c>
      <c r="R269" s="333"/>
      <c r="S269" s="451">
        <v>-2.5013952114235939E-2</v>
      </c>
      <c r="T269" s="452">
        <v>-0.14330348961627817</v>
      </c>
      <c r="U269" s="452">
        <v>-0.28660697923255624</v>
      </c>
      <c r="V269" s="453">
        <v>-0.33153247902040023</v>
      </c>
      <c r="W269" s="314">
        <v>-0.33153247902040023</v>
      </c>
      <c r="X269" s="75"/>
      <c r="Y269" s="547"/>
      <c r="Z269" s="547"/>
      <c r="AA269" s="547"/>
    </row>
    <row r="270" spans="1:27" x14ac:dyDescent="0.2">
      <c r="A270" s="315">
        <v>751</v>
      </c>
      <c r="B270" s="326" t="s">
        <v>247</v>
      </c>
      <c r="C270" s="315">
        <v>19</v>
      </c>
      <c r="D270" s="316">
        <v>3296</v>
      </c>
      <c r="E270" s="339">
        <v>22</v>
      </c>
      <c r="F270" s="328">
        <v>9.6999999999999993</v>
      </c>
      <c r="G270" s="323">
        <f t="shared" si="21"/>
        <v>-12.3</v>
      </c>
      <c r="H270" s="260">
        <v>-37.868102088143857</v>
      </c>
      <c r="I270" s="265">
        <v>251.50403934269883</v>
      </c>
      <c r="J270" s="236">
        <v>289.3721414308427</v>
      </c>
      <c r="K270" s="330"/>
      <c r="L270" s="241">
        <v>4.3638072215155859</v>
      </c>
      <c r="M270" s="291">
        <v>24.999999999999986</v>
      </c>
      <c r="N270" s="291">
        <v>49.999999999999986</v>
      </c>
      <c r="O270" s="291">
        <v>74.999999999999986</v>
      </c>
      <c r="P270" s="257">
        <v>99.999999999999986</v>
      </c>
      <c r="Q270" s="430">
        <v>62.131897911856129</v>
      </c>
      <c r="R270" s="333"/>
      <c r="S270" s="451">
        <v>-2.702796255433669E-2</v>
      </c>
      <c r="T270" s="452">
        <v>-0.15484163932057041</v>
      </c>
      <c r="U270" s="452">
        <v>-0.30968327864114092</v>
      </c>
      <c r="V270" s="453">
        <v>-0.46452491796171141</v>
      </c>
      <c r="W270" s="314">
        <v>-0.61936655728228196</v>
      </c>
      <c r="X270" s="75"/>
      <c r="Y270" s="547"/>
      <c r="Z270" s="547"/>
      <c r="AA270" s="547"/>
    </row>
    <row r="271" spans="1:27" x14ac:dyDescent="0.2">
      <c r="A271" s="315">
        <v>753</v>
      </c>
      <c r="B271" s="326" t="s">
        <v>248</v>
      </c>
      <c r="C271" s="315">
        <v>1</v>
      </c>
      <c r="D271" s="316">
        <v>19034</v>
      </c>
      <c r="E271" s="339">
        <v>19.25</v>
      </c>
      <c r="F271" s="328">
        <v>6.9499999999999993</v>
      </c>
      <c r="G271" s="323">
        <f t="shared" si="21"/>
        <v>-12.3</v>
      </c>
      <c r="H271" s="260">
        <v>536.51860261533147</v>
      </c>
      <c r="I271" s="265">
        <v>383.54075876775858</v>
      </c>
      <c r="J271" s="236">
        <v>-152.9778438475729</v>
      </c>
      <c r="K271" s="330"/>
      <c r="L271" s="241">
        <v>4.3638072215155717</v>
      </c>
      <c r="M271" s="291">
        <v>-25</v>
      </c>
      <c r="N271" s="291">
        <v>-50</v>
      </c>
      <c r="O271" s="291">
        <v>-75</v>
      </c>
      <c r="P271" s="257">
        <v>-100</v>
      </c>
      <c r="Q271" s="430">
        <v>436.51860261533147</v>
      </c>
      <c r="R271" s="333"/>
      <c r="S271" s="451">
        <v>-2.0044902044744611E-2</v>
      </c>
      <c r="T271" s="452">
        <v>0.11483608823227827</v>
      </c>
      <c r="U271" s="452">
        <v>0.22967217646455654</v>
      </c>
      <c r="V271" s="453">
        <v>0.34450826469683482</v>
      </c>
      <c r="W271" s="314">
        <v>0.45934435292911308</v>
      </c>
      <c r="X271" s="75"/>
      <c r="Y271" s="547"/>
      <c r="Z271" s="547"/>
      <c r="AA271" s="547"/>
    </row>
    <row r="272" spans="1:27" x14ac:dyDescent="0.2">
      <c r="A272" s="315">
        <v>755</v>
      </c>
      <c r="B272" s="326" t="s">
        <v>249</v>
      </c>
      <c r="C272" s="315">
        <v>1</v>
      </c>
      <c r="D272" s="316">
        <v>6199</v>
      </c>
      <c r="E272" s="339">
        <v>21.5</v>
      </c>
      <c r="F272" s="328">
        <v>9.1999999999999993</v>
      </c>
      <c r="G272" s="323">
        <f t="shared" si="21"/>
        <v>-12.3</v>
      </c>
      <c r="H272" s="260">
        <v>-27.740202217057679</v>
      </c>
      <c r="I272" s="265">
        <v>-40.763562012550345</v>
      </c>
      <c r="J272" s="236">
        <v>-13.023359795492667</v>
      </c>
      <c r="K272" s="330"/>
      <c r="L272" s="241">
        <v>4.3638072215155859</v>
      </c>
      <c r="M272" s="291">
        <v>-2.5191727932248185</v>
      </c>
      <c r="N272" s="291">
        <v>-2.5191727932248185</v>
      </c>
      <c r="O272" s="291">
        <v>-2.5191727932248185</v>
      </c>
      <c r="P272" s="257">
        <v>-2.5191727932248185</v>
      </c>
      <c r="Q272" s="430">
        <v>-30.259375010282497</v>
      </c>
      <c r="R272" s="333"/>
      <c r="S272" s="451">
        <v>-2.1414319408825579E-2</v>
      </c>
      <c r="T272" s="452">
        <v>1.2362225942099146E-2</v>
      </c>
      <c r="U272" s="452">
        <v>1.2362225942099146E-2</v>
      </c>
      <c r="V272" s="453">
        <v>1.2362225942099146E-2</v>
      </c>
      <c r="W272" s="314">
        <v>1.2362225942099146E-2</v>
      </c>
      <c r="X272" s="75"/>
      <c r="Y272" s="547"/>
      <c r="Z272" s="547"/>
      <c r="AA272" s="547"/>
    </row>
    <row r="273" spans="1:27" x14ac:dyDescent="0.2">
      <c r="A273" s="315">
        <v>758</v>
      </c>
      <c r="B273" s="326" t="s">
        <v>250</v>
      </c>
      <c r="C273" s="315">
        <v>19</v>
      </c>
      <c r="D273" s="316">
        <v>8820</v>
      </c>
      <c r="E273" s="339">
        <v>20</v>
      </c>
      <c r="F273" s="328">
        <v>7.6999999999999993</v>
      </c>
      <c r="G273" s="323">
        <f t="shared" si="21"/>
        <v>-12.3</v>
      </c>
      <c r="H273" s="260">
        <v>595.88052831576431</v>
      </c>
      <c r="I273" s="265">
        <v>708.28309277697565</v>
      </c>
      <c r="J273" s="236">
        <v>112.40256446121134</v>
      </c>
      <c r="K273" s="330"/>
      <c r="L273" s="241">
        <v>4.3638072215155717</v>
      </c>
      <c r="M273" s="291">
        <v>25</v>
      </c>
      <c r="N273" s="291">
        <v>50</v>
      </c>
      <c r="O273" s="291">
        <v>75</v>
      </c>
      <c r="P273" s="257">
        <v>100</v>
      </c>
      <c r="Q273" s="430">
        <v>695.88052831576431</v>
      </c>
      <c r="R273" s="333"/>
      <c r="S273" s="451">
        <v>-2.6219233837405612E-2</v>
      </c>
      <c r="T273" s="452">
        <v>-0.15020847912421956</v>
      </c>
      <c r="U273" s="452">
        <v>-0.30041695824843911</v>
      </c>
      <c r="V273" s="453">
        <v>-0.45062543737265864</v>
      </c>
      <c r="W273" s="314">
        <v>-0.60083391649687823</v>
      </c>
      <c r="X273" s="75"/>
      <c r="Y273" s="547"/>
      <c r="Z273" s="547"/>
      <c r="AA273" s="547"/>
    </row>
    <row r="274" spans="1:27" x14ac:dyDescent="0.2">
      <c r="A274" s="315">
        <v>759</v>
      </c>
      <c r="B274" s="326" t="s">
        <v>251</v>
      </c>
      <c r="C274" s="315">
        <v>14</v>
      </c>
      <c r="D274" s="316">
        <v>2273</v>
      </c>
      <c r="E274" s="339">
        <v>21.75</v>
      </c>
      <c r="F274" s="328">
        <v>9.4499999999999993</v>
      </c>
      <c r="G274" s="323">
        <f t="shared" si="21"/>
        <v>-12.3</v>
      </c>
      <c r="H274" s="260">
        <v>381.2162639948491</v>
      </c>
      <c r="I274" s="265">
        <v>467.03077737272633</v>
      </c>
      <c r="J274" s="236">
        <v>85.814513377877233</v>
      </c>
      <c r="K274" s="330"/>
      <c r="L274" s="241">
        <v>4.3638072215155717</v>
      </c>
      <c r="M274" s="291">
        <v>25</v>
      </c>
      <c r="N274" s="291">
        <v>50</v>
      </c>
      <c r="O274" s="291">
        <v>57.566097115538071</v>
      </c>
      <c r="P274" s="257">
        <v>57.566097115538071</v>
      </c>
      <c r="Q274" s="430">
        <v>438.78236111038717</v>
      </c>
      <c r="R274" s="333"/>
      <c r="S274" s="451">
        <v>-3.8486379868467431E-2</v>
      </c>
      <c r="T274" s="452">
        <v>-0.22048625153920595</v>
      </c>
      <c r="U274" s="452">
        <v>-0.4409725030784119</v>
      </c>
      <c r="V274" s="453">
        <v>-0.50770131874987545</v>
      </c>
      <c r="W274" s="314">
        <v>-0.50770131874987545</v>
      </c>
      <c r="X274" s="75"/>
      <c r="Y274" s="547"/>
      <c r="Z274" s="547"/>
      <c r="AA274" s="547"/>
    </row>
    <row r="275" spans="1:27" x14ac:dyDescent="0.2">
      <c r="A275" s="315">
        <v>761</v>
      </c>
      <c r="B275" s="326" t="s">
        <v>252</v>
      </c>
      <c r="C275" s="315">
        <v>2</v>
      </c>
      <c r="D275" s="316">
        <v>9173</v>
      </c>
      <c r="E275" s="339">
        <v>19.5</v>
      </c>
      <c r="F275" s="328">
        <v>7.1999999999999993</v>
      </c>
      <c r="G275" s="323">
        <f t="shared" si="21"/>
        <v>-12.3</v>
      </c>
      <c r="H275" s="260">
        <v>-46.830546784372324</v>
      </c>
      <c r="I275" s="265">
        <v>-154.59230913345215</v>
      </c>
      <c r="J275" s="236">
        <v>-107.76176234907982</v>
      </c>
      <c r="K275" s="330"/>
      <c r="L275" s="241">
        <v>4.3638072215155859</v>
      </c>
      <c r="M275" s="291">
        <v>-25.000000000000007</v>
      </c>
      <c r="N275" s="291">
        <v>-50.000000000000007</v>
      </c>
      <c r="O275" s="291">
        <v>-75</v>
      </c>
      <c r="P275" s="257">
        <v>-100</v>
      </c>
      <c r="Q275" s="430">
        <v>-146.83054678437233</v>
      </c>
      <c r="R275" s="333"/>
      <c r="S275" s="451">
        <v>-2.9940567309839218E-2</v>
      </c>
      <c r="T275" s="452">
        <v>0.17152778405413049</v>
      </c>
      <c r="U275" s="452">
        <v>0.34305556810826093</v>
      </c>
      <c r="V275" s="453">
        <v>0.51458335216239137</v>
      </c>
      <c r="W275" s="314">
        <v>0.68611113621652176</v>
      </c>
      <c r="X275" s="75"/>
      <c r="Y275" s="547"/>
      <c r="Z275" s="547"/>
      <c r="AA275" s="547"/>
    </row>
    <row r="276" spans="1:27" x14ac:dyDescent="0.2">
      <c r="A276" s="315">
        <v>762</v>
      </c>
      <c r="B276" s="326" t="s">
        <v>253</v>
      </c>
      <c r="C276" s="315">
        <v>11</v>
      </c>
      <c r="D276" s="316">
        <v>4336</v>
      </c>
      <c r="E276" s="339">
        <v>20.5</v>
      </c>
      <c r="F276" s="328">
        <v>8.1999999999999993</v>
      </c>
      <c r="G276" s="323">
        <f t="shared" si="21"/>
        <v>-12.3</v>
      </c>
      <c r="H276" s="260">
        <v>251.22055516693578</v>
      </c>
      <c r="I276" s="265">
        <v>224.34713469714234</v>
      </c>
      <c r="J276" s="236">
        <v>-26.873420469793444</v>
      </c>
      <c r="K276" s="330"/>
      <c r="L276" s="241">
        <v>4.3638072215156001</v>
      </c>
      <c r="M276" s="291">
        <v>-25</v>
      </c>
      <c r="N276" s="291">
        <v>-50</v>
      </c>
      <c r="O276" s="291">
        <v>-50.873916889986106</v>
      </c>
      <c r="P276" s="257">
        <v>-50.873916889986106</v>
      </c>
      <c r="Q276" s="430">
        <v>200.34663827694968</v>
      </c>
      <c r="R276" s="333"/>
      <c r="S276" s="451">
        <v>-3.3428513492492283E-2</v>
      </c>
      <c r="T276" s="452">
        <v>0.19151002665558961</v>
      </c>
      <c r="U276" s="452">
        <v>0.38302005331117922</v>
      </c>
      <c r="V276" s="453">
        <v>0.38971460718701961</v>
      </c>
      <c r="W276" s="314">
        <v>0.38971460718701961</v>
      </c>
      <c r="X276" s="75"/>
      <c r="Y276" s="547"/>
      <c r="Z276" s="547"/>
      <c r="AA276" s="547"/>
    </row>
    <row r="277" spans="1:27" x14ac:dyDescent="0.2">
      <c r="A277" s="315">
        <v>765</v>
      </c>
      <c r="B277" s="326" t="s">
        <v>254</v>
      </c>
      <c r="C277" s="315">
        <v>18</v>
      </c>
      <c r="D277" s="316">
        <v>10598</v>
      </c>
      <c r="E277" s="339">
        <v>21.25</v>
      </c>
      <c r="F277" s="328">
        <v>8.9499999999999993</v>
      </c>
      <c r="G277" s="323">
        <f t="shared" si="21"/>
        <v>-12.3</v>
      </c>
      <c r="H277" s="260">
        <v>-109.09065131475973</v>
      </c>
      <c r="I277" s="265">
        <v>-98.859792929417239</v>
      </c>
      <c r="J277" s="236">
        <v>10.230858385342486</v>
      </c>
      <c r="K277" s="330"/>
      <c r="L277" s="241">
        <v>4.3638072215155859</v>
      </c>
      <c r="M277" s="291">
        <v>21.5366630674053</v>
      </c>
      <c r="N277" s="291">
        <v>21.5366630674053</v>
      </c>
      <c r="O277" s="291">
        <v>21.5366630674053</v>
      </c>
      <c r="P277" s="257">
        <v>21.5366630674053</v>
      </c>
      <c r="Q277" s="430">
        <v>-87.553988247354425</v>
      </c>
      <c r="R277" s="333"/>
      <c r="S277" s="451">
        <v>-2.8505604030648102E-2</v>
      </c>
      <c r="T277" s="452">
        <v>-0.14068348081786269</v>
      </c>
      <c r="U277" s="452">
        <v>-0.14068348081786269</v>
      </c>
      <c r="V277" s="453">
        <v>-0.14068348081786269</v>
      </c>
      <c r="W277" s="314">
        <v>-0.14068348081786269</v>
      </c>
      <c r="X277" s="75"/>
      <c r="Y277" s="547"/>
      <c r="Z277" s="547"/>
      <c r="AA277" s="547"/>
    </row>
    <row r="278" spans="1:27" x14ac:dyDescent="0.2">
      <c r="A278" s="315">
        <v>768</v>
      </c>
      <c r="B278" s="326" t="s">
        <v>255</v>
      </c>
      <c r="C278" s="315">
        <v>10</v>
      </c>
      <c r="D278" s="316">
        <v>2789</v>
      </c>
      <c r="E278" s="339">
        <v>21.5</v>
      </c>
      <c r="F278" s="328">
        <v>9.1999999999999993</v>
      </c>
      <c r="G278" s="323">
        <f t="shared" si="21"/>
        <v>-12.3</v>
      </c>
      <c r="H278" s="260">
        <v>93.694603471220631</v>
      </c>
      <c r="I278" s="265">
        <v>121.04668365505265</v>
      </c>
      <c r="J278" s="236">
        <v>27.352080183832015</v>
      </c>
      <c r="K278" s="330"/>
      <c r="L278" s="241">
        <v>4.3638072215155859</v>
      </c>
      <c r="M278" s="291">
        <v>25</v>
      </c>
      <c r="N278" s="291">
        <v>50</v>
      </c>
      <c r="O278" s="291">
        <v>65.700951633112425</v>
      </c>
      <c r="P278" s="257">
        <v>65.700951633112425</v>
      </c>
      <c r="Q278" s="430">
        <v>159.39555510433306</v>
      </c>
      <c r="R278" s="333"/>
      <c r="S278" s="451">
        <v>-3.5474346530496643E-2</v>
      </c>
      <c r="T278" s="452">
        <v>-0.20323048618870998</v>
      </c>
      <c r="U278" s="452">
        <v>-0.40646097237741996</v>
      </c>
      <c r="V278" s="453">
        <v>-0.53409745373833428</v>
      </c>
      <c r="W278" s="314">
        <v>-0.53409745373833428</v>
      </c>
      <c r="X278" s="75"/>
      <c r="Y278" s="547"/>
      <c r="Z278" s="547"/>
      <c r="AA278" s="547"/>
    </row>
    <row r="279" spans="1:27" x14ac:dyDescent="0.2">
      <c r="A279" s="315">
        <v>777</v>
      </c>
      <c r="B279" s="326" t="s">
        <v>256</v>
      </c>
      <c r="C279" s="315">
        <v>18</v>
      </c>
      <c r="D279" s="316">
        <v>8486</v>
      </c>
      <c r="E279" s="339">
        <v>20.5</v>
      </c>
      <c r="F279" s="328">
        <v>8.1999999999999993</v>
      </c>
      <c r="G279" s="323">
        <f t="shared" si="21"/>
        <v>-12.3</v>
      </c>
      <c r="H279" s="260">
        <v>97.530436867723509</v>
      </c>
      <c r="I279" s="265">
        <v>251.59075339320734</v>
      </c>
      <c r="J279" s="236">
        <v>154.06031652548381</v>
      </c>
      <c r="K279" s="330"/>
      <c r="L279" s="241">
        <v>4.3638072215155859</v>
      </c>
      <c r="M279" s="291">
        <v>24.999999999999986</v>
      </c>
      <c r="N279" s="291">
        <v>49.999999999999986</v>
      </c>
      <c r="O279" s="291">
        <v>74.999999999999986</v>
      </c>
      <c r="P279" s="257">
        <v>99.999999999999986</v>
      </c>
      <c r="Q279" s="430">
        <v>197.53043686772349</v>
      </c>
      <c r="R279" s="333"/>
      <c r="S279" s="451">
        <v>-3.1475471238007001E-2</v>
      </c>
      <c r="T279" s="452">
        <v>-0.18032116017189284</v>
      </c>
      <c r="U279" s="452">
        <v>-0.36064232034378579</v>
      </c>
      <c r="V279" s="453">
        <v>-0.54096348051567877</v>
      </c>
      <c r="W279" s="314">
        <v>-0.7212846406875717</v>
      </c>
      <c r="X279" s="75"/>
      <c r="Y279" s="547"/>
      <c r="Z279" s="547"/>
      <c r="AA279" s="547"/>
    </row>
    <row r="280" spans="1:27" x14ac:dyDescent="0.2">
      <c r="A280" s="315">
        <v>778</v>
      </c>
      <c r="B280" s="326" t="s">
        <v>257</v>
      </c>
      <c r="C280" s="315">
        <v>11</v>
      </c>
      <c r="D280" s="316">
        <v>7419</v>
      </c>
      <c r="E280" s="339">
        <v>22</v>
      </c>
      <c r="F280" s="328">
        <v>9.6999999999999993</v>
      </c>
      <c r="G280" s="323">
        <f t="shared" si="21"/>
        <v>-12.3</v>
      </c>
      <c r="H280" s="260">
        <v>361.45712318047202</v>
      </c>
      <c r="I280" s="265">
        <v>383.91639644939272</v>
      </c>
      <c r="J280" s="236">
        <v>22.459273268920697</v>
      </c>
      <c r="K280" s="330"/>
      <c r="L280" s="241">
        <v>4.3638072215155717</v>
      </c>
      <c r="M280" s="291">
        <v>-12.270207197246407</v>
      </c>
      <c r="N280" s="291">
        <v>-12.270207197246407</v>
      </c>
      <c r="O280" s="291">
        <v>-12.270207197246407</v>
      </c>
      <c r="P280" s="257">
        <v>-12.270207197246407</v>
      </c>
      <c r="Q280" s="430">
        <v>349.18691598322562</v>
      </c>
      <c r="R280" s="333"/>
      <c r="S280" s="451">
        <v>-3.0810826469324162E-2</v>
      </c>
      <c r="T280" s="452">
        <v>8.6634263501152331E-2</v>
      </c>
      <c r="U280" s="452">
        <v>8.6634263501152331E-2</v>
      </c>
      <c r="V280" s="453">
        <v>8.6634263501152331E-2</v>
      </c>
      <c r="W280" s="314">
        <v>8.6634263501152331E-2</v>
      </c>
      <c r="X280" s="75"/>
      <c r="Y280" s="547"/>
      <c r="Z280" s="547"/>
      <c r="AA280" s="547"/>
    </row>
    <row r="281" spans="1:27" x14ac:dyDescent="0.2">
      <c r="A281" s="315">
        <v>781</v>
      </c>
      <c r="B281" s="326" t="s">
        <v>258</v>
      </c>
      <c r="C281" s="315">
        <v>7</v>
      </c>
      <c r="D281" s="316">
        <v>4097</v>
      </c>
      <c r="E281" s="339">
        <v>19</v>
      </c>
      <c r="F281" s="328">
        <v>6.6999999999999993</v>
      </c>
      <c r="G281" s="323">
        <f t="shared" si="21"/>
        <v>-12.3</v>
      </c>
      <c r="H281" s="260">
        <v>497.81245779626585</v>
      </c>
      <c r="I281" s="265">
        <v>13.448657603570698</v>
      </c>
      <c r="J281" s="236">
        <v>-484.36380019269512</v>
      </c>
      <c r="K281" s="330"/>
      <c r="L281" s="241">
        <v>4.3638072215155717</v>
      </c>
      <c r="M281" s="291">
        <v>-25</v>
      </c>
      <c r="N281" s="291">
        <v>-50</v>
      </c>
      <c r="O281" s="291">
        <v>-75</v>
      </c>
      <c r="P281" s="257">
        <v>-100</v>
      </c>
      <c r="Q281" s="430">
        <v>397.81245779626585</v>
      </c>
      <c r="R281" s="333"/>
      <c r="S281" s="451">
        <v>-3.3668446931143757E-2</v>
      </c>
      <c r="T281" s="452">
        <v>0.1928845914935407</v>
      </c>
      <c r="U281" s="452">
        <v>0.3857691829870814</v>
      </c>
      <c r="V281" s="453">
        <v>0.57865377448062205</v>
      </c>
      <c r="W281" s="314">
        <v>0.77153836597416281</v>
      </c>
      <c r="X281" s="75"/>
      <c r="Y281" s="547"/>
      <c r="Z281" s="547"/>
      <c r="AA281" s="547"/>
    </row>
    <row r="282" spans="1:27" x14ac:dyDescent="0.2">
      <c r="A282" s="315">
        <v>783</v>
      </c>
      <c r="B282" s="326" t="s">
        <v>259</v>
      </c>
      <c r="C282" s="315">
        <v>4</v>
      </c>
      <c r="D282" s="316">
        <v>7186</v>
      </c>
      <c r="E282" s="339">
        <v>21.5</v>
      </c>
      <c r="F282" s="328">
        <v>9.1999999999999993</v>
      </c>
      <c r="G282" s="323">
        <f t="shared" si="21"/>
        <v>-12.3</v>
      </c>
      <c r="H282" s="260">
        <v>40.592333400046591</v>
      </c>
      <c r="I282" s="265">
        <v>114.87856917496747</v>
      </c>
      <c r="J282" s="236">
        <v>74.286235774920868</v>
      </c>
      <c r="K282" s="330"/>
      <c r="L282" s="241">
        <v>4.3638072215155859</v>
      </c>
      <c r="M282" s="291">
        <v>24.999999999999993</v>
      </c>
      <c r="N282" s="291">
        <v>49.999999999999993</v>
      </c>
      <c r="O282" s="291">
        <v>72.515886303654298</v>
      </c>
      <c r="P282" s="257">
        <v>72.515886303654298</v>
      </c>
      <c r="Q282" s="430">
        <v>113.10821970370088</v>
      </c>
      <c r="R282" s="333"/>
      <c r="S282" s="451">
        <v>-2.4972549945532455E-2</v>
      </c>
      <c r="T282" s="452">
        <v>-0.14306629897859738</v>
      </c>
      <c r="U282" s="452">
        <v>-0.28613259795719481</v>
      </c>
      <c r="V282" s="453">
        <v>-0.41498317882466335</v>
      </c>
      <c r="W282" s="314">
        <v>-0.41498317882466335</v>
      </c>
      <c r="X282" s="75"/>
      <c r="Y282" s="547"/>
      <c r="Z282" s="547"/>
      <c r="AA282" s="547"/>
    </row>
    <row r="283" spans="1:27" x14ac:dyDescent="0.2">
      <c r="A283" s="315">
        <v>785</v>
      </c>
      <c r="B283" s="326" t="s">
        <v>260</v>
      </c>
      <c r="C283" s="315">
        <v>18</v>
      </c>
      <c r="D283" s="316">
        <v>3139</v>
      </c>
      <c r="E283" s="339">
        <v>21.5</v>
      </c>
      <c r="F283" s="328">
        <v>9.1999999999999993</v>
      </c>
      <c r="G283" s="323">
        <f t="shared" si="21"/>
        <v>-12.3</v>
      </c>
      <c r="H283" s="260">
        <v>523.56912041260489</v>
      </c>
      <c r="I283" s="265">
        <v>227.02273658935519</v>
      </c>
      <c r="J283" s="236">
        <v>-296.5463838232497</v>
      </c>
      <c r="K283" s="330"/>
      <c r="L283" s="241">
        <v>4.3638072215155717</v>
      </c>
      <c r="M283" s="291">
        <v>-25</v>
      </c>
      <c r="N283" s="291">
        <v>-50</v>
      </c>
      <c r="O283" s="291">
        <v>-75</v>
      </c>
      <c r="P283" s="257">
        <v>-100</v>
      </c>
      <c r="Q283" s="430">
        <v>423.56912041260489</v>
      </c>
      <c r="R283" s="333"/>
      <c r="S283" s="451">
        <v>-3.2467287318563035E-2</v>
      </c>
      <c r="T283" s="452">
        <v>0.18600321731952554</v>
      </c>
      <c r="U283" s="452">
        <v>0.37200643463905109</v>
      </c>
      <c r="V283" s="453">
        <v>0.55800965195857666</v>
      </c>
      <c r="W283" s="314">
        <v>0.74401286927810217</v>
      </c>
      <c r="X283" s="75"/>
      <c r="Y283" s="547"/>
      <c r="Z283" s="547"/>
      <c r="AA283" s="547"/>
    </row>
    <row r="284" spans="1:27" x14ac:dyDescent="0.2">
      <c r="A284" s="315">
        <v>790</v>
      </c>
      <c r="B284" s="326" t="s">
        <v>261</v>
      </c>
      <c r="C284" s="315">
        <v>6</v>
      </c>
      <c r="D284" s="316">
        <v>25372</v>
      </c>
      <c r="E284" s="339">
        <v>20.75</v>
      </c>
      <c r="F284" s="328">
        <v>8.4499999999999993</v>
      </c>
      <c r="G284" s="323">
        <f t="shared" si="21"/>
        <v>-12.3</v>
      </c>
      <c r="H284" s="260">
        <v>235.14529044246805</v>
      </c>
      <c r="I284" s="265">
        <v>228.41944946000601</v>
      </c>
      <c r="J284" s="236">
        <v>-6.7258409824620458</v>
      </c>
      <c r="K284" s="330"/>
      <c r="L284" s="241">
        <v>4.3638072215156001</v>
      </c>
      <c r="M284" s="291">
        <v>-25</v>
      </c>
      <c r="N284" s="291">
        <v>-28.062632130165355</v>
      </c>
      <c r="O284" s="291">
        <v>-28.062632130165355</v>
      </c>
      <c r="P284" s="257">
        <v>-28.062632130165355</v>
      </c>
      <c r="Q284" s="430">
        <v>207.0826583123027</v>
      </c>
      <c r="R284" s="333"/>
      <c r="S284" s="451">
        <v>-2.9097359298820662E-2</v>
      </c>
      <c r="T284" s="452">
        <v>0.16669709396967136</v>
      </c>
      <c r="U284" s="452">
        <v>0.18711836900953974</v>
      </c>
      <c r="V284" s="453">
        <v>0.18711836900953974</v>
      </c>
      <c r="W284" s="314">
        <v>0.18711836900953974</v>
      </c>
      <c r="X284" s="75"/>
      <c r="Y284" s="547"/>
      <c r="Z284" s="547"/>
      <c r="AA284" s="547"/>
    </row>
    <row r="285" spans="1:27" x14ac:dyDescent="0.2">
      <c r="A285" s="315">
        <v>791</v>
      </c>
      <c r="B285" s="326" t="s">
        <v>262</v>
      </c>
      <c r="C285" s="315">
        <v>17</v>
      </c>
      <c r="D285" s="316">
        <v>5816</v>
      </c>
      <c r="E285" s="339">
        <v>22.25</v>
      </c>
      <c r="F285" s="328">
        <v>9.9499999999999993</v>
      </c>
      <c r="G285" s="323">
        <f t="shared" si="21"/>
        <v>-12.3</v>
      </c>
      <c r="H285" s="260">
        <v>144.22492416400539</v>
      </c>
      <c r="I285" s="265">
        <v>382.16510952979411</v>
      </c>
      <c r="J285" s="236">
        <v>237.94018536578872</v>
      </c>
      <c r="K285" s="330"/>
      <c r="L285" s="241">
        <v>4.3638072215156001</v>
      </c>
      <c r="M285" s="291">
        <v>25</v>
      </c>
      <c r="N285" s="291">
        <v>50</v>
      </c>
      <c r="O285" s="291">
        <v>75</v>
      </c>
      <c r="P285" s="257">
        <v>100</v>
      </c>
      <c r="Q285" s="430">
        <v>244.22492416400539</v>
      </c>
      <c r="R285" s="333"/>
      <c r="S285" s="451">
        <v>-3.4960271561703567E-2</v>
      </c>
      <c r="T285" s="452">
        <v>-0.20028538032874801</v>
      </c>
      <c r="U285" s="452">
        <v>-0.40057076065749603</v>
      </c>
      <c r="V285" s="453">
        <v>-0.60085614098624407</v>
      </c>
      <c r="W285" s="314">
        <v>-0.80114152131499206</v>
      </c>
      <c r="X285" s="75"/>
      <c r="Y285" s="547"/>
      <c r="Z285" s="547"/>
      <c r="AA285" s="547"/>
    </row>
    <row r="286" spans="1:27" x14ac:dyDescent="0.2">
      <c r="A286" s="315">
        <v>831</v>
      </c>
      <c r="B286" s="326" t="s">
        <v>263</v>
      </c>
      <c r="C286" s="315">
        <v>9</v>
      </c>
      <c r="D286" s="316">
        <v>4798</v>
      </c>
      <c r="E286" s="339">
        <v>20</v>
      </c>
      <c r="F286" s="328">
        <v>7.6999999999999993</v>
      </c>
      <c r="G286" s="323">
        <f t="shared" si="21"/>
        <v>-12.3</v>
      </c>
      <c r="H286" s="260">
        <v>-104.24234739067157</v>
      </c>
      <c r="I286" s="265">
        <v>-191.70119957224259</v>
      </c>
      <c r="J286" s="236">
        <v>-87.458852181571018</v>
      </c>
      <c r="K286" s="330"/>
      <c r="L286" s="241">
        <v>4.3638072215155859</v>
      </c>
      <c r="M286" s="291">
        <v>-25</v>
      </c>
      <c r="N286" s="291">
        <v>-50</v>
      </c>
      <c r="O286" s="291">
        <v>-56.663997077514352</v>
      </c>
      <c r="P286" s="257">
        <v>-56.663997077514352</v>
      </c>
      <c r="Q286" s="430">
        <v>-160.90634446818592</v>
      </c>
      <c r="R286" s="333"/>
      <c r="S286" s="451">
        <v>-2.4285140066017726E-2</v>
      </c>
      <c r="T286" s="452">
        <v>0.13912816740781286</v>
      </c>
      <c r="U286" s="452">
        <v>0.27825633481562573</v>
      </c>
      <c r="V286" s="453">
        <v>0.31534232285584946</v>
      </c>
      <c r="W286" s="314">
        <v>0.31534232285584946</v>
      </c>
      <c r="X286" s="75"/>
      <c r="Y286" s="547"/>
      <c r="Z286" s="547"/>
      <c r="AA286" s="547"/>
    </row>
    <row r="287" spans="1:27" x14ac:dyDescent="0.2">
      <c r="A287" s="315">
        <v>832</v>
      </c>
      <c r="B287" s="326" t="s">
        <v>264</v>
      </c>
      <c r="C287" s="315">
        <v>17</v>
      </c>
      <c r="D287" s="316">
        <v>4231</v>
      </c>
      <c r="E287" s="339">
        <v>20.5</v>
      </c>
      <c r="F287" s="328">
        <v>8.1999999999999993</v>
      </c>
      <c r="G287" s="323">
        <f t="shared" si="21"/>
        <v>-12.3</v>
      </c>
      <c r="H287" s="260">
        <v>182.7413352007361</v>
      </c>
      <c r="I287" s="265">
        <v>176.34425144834447</v>
      </c>
      <c r="J287" s="236">
        <v>-6.3970837523916373</v>
      </c>
      <c r="K287" s="330"/>
      <c r="L287" s="241">
        <v>4.3638072215155717</v>
      </c>
      <c r="M287" s="291">
        <v>-25</v>
      </c>
      <c r="N287" s="291">
        <v>-29.234427408642034</v>
      </c>
      <c r="O287" s="291">
        <v>-29.234427408642034</v>
      </c>
      <c r="P287" s="257">
        <v>-29.234427408642034</v>
      </c>
      <c r="Q287" s="430">
        <v>153.50690779209407</v>
      </c>
      <c r="R287" s="333"/>
      <c r="S287" s="451">
        <v>-3.5012853682277238E-2</v>
      </c>
      <c r="T287" s="452">
        <v>0.2005866202661738</v>
      </c>
      <c r="U287" s="452">
        <v>0.23456139957265212</v>
      </c>
      <c r="V287" s="453">
        <v>0.23456139957265212</v>
      </c>
      <c r="W287" s="314">
        <v>0.23456139957265212</v>
      </c>
      <c r="X287" s="75"/>
      <c r="Y287" s="547"/>
      <c r="Z287" s="547"/>
      <c r="AA287" s="547"/>
    </row>
    <row r="288" spans="1:27" x14ac:dyDescent="0.2">
      <c r="A288" s="315">
        <v>833</v>
      </c>
      <c r="B288" s="326" t="s">
        <v>265</v>
      </c>
      <c r="C288" s="315">
        <v>2</v>
      </c>
      <c r="D288" s="316">
        <v>1645</v>
      </c>
      <c r="E288" s="339">
        <v>20.75</v>
      </c>
      <c r="F288" s="328">
        <v>8.4499999999999993</v>
      </c>
      <c r="G288" s="323">
        <f t="shared" si="21"/>
        <v>-12.3</v>
      </c>
      <c r="H288" s="260">
        <v>191.25882729848803</v>
      </c>
      <c r="I288" s="265">
        <v>-184.20084775652606</v>
      </c>
      <c r="J288" s="236">
        <v>-375.45967505501409</v>
      </c>
      <c r="K288" s="330"/>
      <c r="L288" s="241">
        <v>4.3638072215155717</v>
      </c>
      <c r="M288" s="291">
        <v>-25</v>
      </c>
      <c r="N288" s="291">
        <v>-50</v>
      </c>
      <c r="O288" s="291">
        <v>-75</v>
      </c>
      <c r="P288" s="257">
        <v>-100</v>
      </c>
      <c r="Q288" s="430">
        <v>91.258827298488029</v>
      </c>
      <c r="R288" s="333"/>
      <c r="S288" s="451">
        <v>-2.7789885511113718E-2</v>
      </c>
      <c r="T288" s="452">
        <v>0.15920665201533671</v>
      </c>
      <c r="U288" s="452">
        <v>0.31841330403067342</v>
      </c>
      <c r="V288" s="453">
        <v>0.4776199560460101</v>
      </c>
      <c r="W288" s="314">
        <v>0.63682660806134683</v>
      </c>
      <c r="X288" s="75"/>
      <c r="Y288" s="547"/>
      <c r="Z288" s="547"/>
      <c r="AA288" s="547"/>
    </row>
    <row r="289" spans="1:27" x14ac:dyDescent="0.2">
      <c r="A289" s="315">
        <v>834</v>
      </c>
      <c r="B289" s="326" t="s">
        <v>266</v>
      </c>
      <c r="C289" s="315">
        <v>5</v>
      </c>
      <c r="D289" s="316">
        <v>6395</v>
      </c>
      <c r="E289" s="339">
        <v>19.5</v>
      </c>
      <c r="F289" s="328">
        <v>7.1999999999999993</v>
      </c>
      <c r="G289" s="323">
        <f t="shared" si="21"/>
        <v>-12.3</v>
      </c>
      <c r="H289" s="260">
        <v>34.487257201705795</v>
      </c>
      <c r="I289" s="265">
        <v>-182.490331475093</v>
      </c>
      <c r="J289" s="236">
        <v>-216.9775886767988</v>
      </c>
      <c r="K289" s="330"/>
      <c r="L289" s="241">
        <v>4.3638072215155859</v>
      </c>
      <c r="M289" s="291">
        <v>-24.999999999999993</v>
      </c>
      <c r="N289" s="291">
        <v>-49.999999999999993</v>
      </c>
      <c r="O289" s="291">
        <v>-75</v>
      </c>
      <c r="P289" s="257">
        <v>-100</v>
      </c>
      <c r="Q289" s="430">
        <v>-65.512742798294198</v>
      </c>
      <c r="R289" s="333"/>
      <c r="S289" s="451">
        <v>-2.7765249057879703E-2</v>
      </c>
      <c r="T289" s="452">
        <v>0.15906551119504195</v>
      </c>
      <c r="U289" s="452">
        <v>0.31813102239008395</v>
      </c>
      <c r="V289" s="453">
        <v>0.47719653358512604</v>
      </c>
      <c r="W289" s="314">
        <v>0.63626204478016801</v>
      </c>
      <c r="X289" s="75"/>
      <c r="Y289" s="547"/>
      <c r="Z289" s="547"/>
      <c r="AA289" s="547"/>
    </row>
    <row r="290" spans="1:27" x14ac:dyDescent="0.2">
      <c r="A290" s="315">
        <v>837</v>
      </c>
      <c r="B290" s="326" t="s">
        <v>267</v>
      </c>
      <c r="C290" s="315">
        <v>6</v>
      </c>
      <c r="D290" s="316">
        <v>223004</v>
      </c>
      <c r="E290" s="339">
        <v>19.75</v>
      </c>
      <c r="F290" s="328">
        <v>7.4499999999999993</v>
      </c>
      <c r="G290" s="323">
        <f t="shared" si="21"/>
        <v>-12.3</v>
      </c>
      <c r="H290" s="260">
        <v>-230.06530020126968</v>
      </c>
      <c r="I290" s="265">
        <v>-201.63302482646489</v>
      </c>
      <c r="J290" s="236">
        <v>28.432275374804789</v>
      </c>
      <c r="K290" s="330"/>
      <c r="L290" s="241">
        <v>4.3638072215155717</v>
      </c>
      <c r="M290" s="291">
        <v>25</v>
      </c>
      <c r="N290" s="291">
        <v>37.22731905340143</v>
      </c>
      <c r="O290" s="291">
        <v>37.22731905340143</v>
      </c>
      <c r="P290" s="257">
        <v>37.22731905340143</v>
      </c>
      <c r="Q290" s="430">
        <v>-192.83798114786825</v>
      </c>
      <c r="R290" s="333"/>
      <c r="S290" s="451">
        <v>-2.3965047929972755E-2</v>
      </c>
      <c r="T290" s="452">
        <v>-0.13729437801361891</v>
      </c>
      <c r="U290" s="452">
        <v>-0.20444406458205172</v>
      </c>
      <c r="V290" s="453">
        <v>-0.20444406458205172</v>
      </c>
      <c r="W290" s="314">
        <v>-0.20444406458205172</v>
      </c>
      <c r="X290" s="75"/>
      <c r="Y290" s="547"/>
      <c r="Z290" s="547"/>
      <c r="AA290" s="547"/>
    </row>
    <row r="291" spans="1:27" x14ac:dyDescent="0.2">
      <c r="A291" s="315">
        <v>844</v>
      </c>
      <c r="B291" s="326" t="s">
        <v>268</v>
      </c>
      <c r="C291" s="315">
        <v>11</v>
      </c>
      <c r="D291" s="316">
        <v>1627</v>
      </c>
      <c r="E291" s="339">
        <v>20.75</v>
      </c>
      <c r="F291" s="328">
        <v>8.4499999999999993</v>
      </c>
      <c r="G291" s="323">
        <f t="shared" ref="G291:G330" si="22">F291-E291</f>
        <v>-12.3</v>
      </c>
      <c r="H291" s="260">
        <v>-68.09948492648239</v>
      </c>
      <c r="I291" s="265">
        <v>-64.448332104558318</v>
      </c>
      <c r="J291" s="236">
        <v>3.6511528219240716</v>
      </c>
      <c r="K291" s="330"/>
      <c r="L291" s="241">
        <v>4.3638072215155859</v>
      </c>
      <c r="M291" s="291">
        <v>-1.920566121468255</v>
      </c>
      <c r="N291" s="291">
        <v>-1.920566121468255</v>
      </c>
      <c r="O291" s="291">
        <v>-1.920566121468255</v>
      </c>
      <c r="P291" s="257">
        <v>-1.920566121468255</v>
      </c>
      <c r="Q291" s="430">
        <v>-70.020051047950645</v>
      </c>
      <c r="R291" s="333"/>
      <c r="S291" s="451">
        <v>-3.5818355107485912E-2</v>
      </c>
      <c r="T291" s="452">
        <v>1.5764105941019325E-2</v>
      </c>
      <c r="U291" s="452">
        <v>1.5764105941019325E-2</v>
      </c>
      <c r="V291" s="453">
        <v>1.5764105941019325E-2</v>
      </c>
      <c r="W291" s="314">
        <v>1.5764105941019325E-2</v>
      </c>
      <c r="X291" s="75"/>
      <c r="Y291" s="547"/>
      <c r="Z291" s="547"/>
      <c r="AA291" s="547"/>
    </row>
    <row r="292" spans="1:27" x14ac:dyDescent="0.2">
      <c r="A292" s="315">
        <v>845</v>
      </c>
      <c r="B292" s="326" t="s">
        <v>269</v>
      </c>
      <c r="C292" s="315">
        <v>19</v>
      </c>
      <c r="D292" s="316">
        <v>3239</v>
      </c>
      <c r="E292" s="339">
        <v>19.5</v>
      </c>
      <c r="F292" s="328">
        <v>7.1999999999999993</v>
      </c>
      <c r="G292" s="323">
        <f t="shared" si="22"/>
        <v>-12.3</v>
      </c>
      <c r="H292" s="260">
        <v>236.89397544509697</v>
      </c>
      <c r="I292" s="265">
        <v>146.25232314198689</v>
      </c>
      <c r="J292" s="236">
        <v>-90.641652303110078</v>
      </c>
      <c r="K292" s="330"/>
      <c r="L292" s="241">
        <v>4.3638072215156001</v>
      </c>
      <c r="M292" s="291">
        <v>-15.293828541840497</v>
      </c>
      <c r="N292" s="291">
        <v>-15.293828541840497</v>
      </c>
      <c r="O292" s="291">
        <v>-15.293828541840497</v>
      </c>
      <c r="P292" s="257">
        <v>-15.293828541840497</v>
      </c>
      <c r="Q292" s="430">
        <v>221.60014690325647</v>
      </c>
      <c r="R292" s="333"/>
      <c r="S292" s="451">
        <v>-3.0168602546154777E-2</v>
      </c>
      <c r="T292" s="452">
        <v>0.10573185552582147</v>
      </c>
      <c r="U292" s="452">
        <v>0.10573185552582147</v>
      </c>
      <c r="V292" s="453">
        <v>0.10573185552582147</v>
      </c>
      <c r="W292" s="314">
        <v>0.10573185552582147</v>
      </c>
      <c r="X292" s="75"/>
      <c r="Y292" s="547"/>
      <c r="Z292" s="547"/>
      <c r="AA292" s="547"/>
    </row>
    <row r="293" spans="1:27" x14ac:dyDescent="0.2">
      <c r="A293" s="315">
        <v>846</v>
      </c>
      <c r="B293" s="326" t="s">
        <v>270</v>
      </c>
      <c r="C293" s="315">
        <v>14</v>
      </c>
      <c r="D293" s="316">
        <v>5543</v>
      </c>
      <c r="E293" s="339">
        <v>22</v>
      </c>
      <c r="F293" s="328">
        <v>9.6999999999999993</v>
      </c>
      <c r="G293" s="323">
        <f t="shared" si="22"/>
        <v>-12.3</v>
      </c>
      <c r="H293" s="260">
        <v>40.12892541579707</v>
      </c>
      <c r="I293" s="265">
        <v>148.81570677300599</v>
      </c>
      <c r="J293" s="236">
        <v>108.68678135720891</v>
      </c>
      <c r="K293" s="330"/>
      <c r="L293" s="241">
        <v>4.3638072215155859</v>
      </c>
      <c r="M293" s="291">
        <v>25</v>
      </c>
      <c r="N293" s="291">
        <v>50</v>
      </c>
      <c r="O293" s="291">
        <v>65.881063992033148</v>
      </c>
      <c r="P293" s="257">
        <v>65.881063992033148</v>
      </c>
      <c r="Q293" s="430">
        <v>106.00998940783022</v>
      </c>
      <c r="R293" s="333"/>
      <c r="S293" s="451">
        <v>-3.2113363729091536E-2</v>
      </c>
      <c r="T293" s="452">
        <v>-0.18397560947902222</v>
      </c>
      <c r="U293" s="452">
        <v>-0.36795121895804445</v>
      </c>
      <c r="V293" s="453">
        <v>-0.48482035604243051</v>
      </c>
      <c r="W293" s="314">
        <v>-0.48482035604243051</v>
      </c>
      <c r="X293" s="75"/>
      <c r="Y293" s="547"/>
      <c r="Z293" s="547"/>
      <c r="AA293" s="547"/>
    </row>
    <row r="294" spans="1:27" x14ac:dyDescent="0.2">
      <c r="A294" s="315">
        <v>848</v>
      </c>
      <c r="B294" s="326" t="s">
        <v>271</v>
      </c>
      <c r="C294" s="315">
        <v>12</v>
      </c>
      <c r="D294" s="316">
        <v>4794</v>
      </c>
      <c r="E294" s="339">
        <v>21.75</v>
      </c>
      <c r="F294" s="328">
        <v>9.4499999999999993</v>
      </c>
      <c r="G294" s="323">
        <f t="shared" si="22"/>
        <v>-12.3</v>
      </c>
      <c r="H294" s="260">
        <v>584.53146372052186</v>
      </c>
      <c r="I294" s="265">
        <v>440.07072402076648</v>
      </c>
      <c r="J294" s="236">
        <v>-144.46073969975538</v>
      </c>
      <c r="K294" s="330"/>
      <c r="L294" s="241">
        <v>4.3638072215155717</v>
      </c>
      <c r="M294" s="291">
        <v>-25</v>
      </c>
      <c r="N294" s="291">
        <v>-50</v>
      </c>
      <c r="O294" s="291">
        <v>-75</v>
      </c>
      <c r="P294" s="257">
        <v>-100</v>
      </c>
      <c r="Q294" s="430">
        <v>484.53146372052186</v>
      </c>
      <c r="R294" s="333"/>
      <c r="S294" s="451">
        <v>-3.3415457323361916E-2</v>
      </c>
      <c r="T294" s="452">
        <v>0.19143522861532689</v>
      </c>
      <c r="U294" s="452">
        <v>0.38287045723065377</v>
      </c>
      <c r="V294" s="453">
        <v>0.57430568584598063</v>
      </c>
      <c r="W294" s="314">
        <v>0.76574091446130754</v>
      </c>
      <c r="X294" s="75"/>
      <c r="Y294" s="547"/>
      <c r="Z294" s="547"/>
      <c r="AA294" s="547"/>
    </row>
    <row r="295" spans="1:27" x14ac:dyDescent="0.2">
      <c r="A295" s="315">
        <v>849</v>
      </c>
      <c r="B295" s="326" t="s">
        <v>272</v>
      </c>
      <c r="C295" s="315">
        <v>16</v>
      </c>
      <c r="D295" s="316">
        <v>3354</v>
      </c>
      <c r="E295" s="339">
        <v>21.5</v>
      </c>
      <c r="F295" s="328">
        <v>9.1999999999999993</v>
      </c>
      <c r="G295" s="323">
        <f t="shared" si="22"/>
        <v>-12.3</v>
      </c>
      <c r="H295" s="260">
        <v>40.807198971494294</v>
      </c>
      <c r="I295" s="265">
        <v>185.95187815458675</v>
      </c>
      <c r="J295" s="236">
        <v>145.14467918309245</v>
      </c>
      <c r="K295" s="330"/>
      <c r="L295" s="241">
        <v>4.3638072215155859</v>
      </c>
      <c r="M295" s="291">
        <v>25.000000000000007</v>
      </c>
      <c r="N295" s="291">
        <v>50.000000000000007</v>
      </c>
      <c r="O295" s="291">
        <v>75</v>
      </c>
      <c r="P295" s="257">
        <v>100</v>
      </c>
      <c r="Q295" s="430">
        <v>140.8071989714943</v>
      </c>
      <c r="R295" s="333"/>
      <c r="S295" s="451">
        <v>-3.2466932039684239E-2</v>
      </c>
      <c r="T295" s="452">
        <v>-0.18600118194731008</v>
      </c>
      <c r="U295" s="452">
        <v>-0.3720023638946201</v>
      </c>
      <c r="V295" s="453">
        <v>-0.55800354584193013</v>
      </c>
      <c r="W295" s="314">
        <v>-0.74400472778924009</v>
      </c>
      <c r="X295" s="75"/>
      <c r="Y295" s="547"/>
      <c r="Z295" s="547"/>
      <c r="AA295" s="547"/>
    </row>
    <row r="296" spans="1:27" x14ac:dyDescent="0.2">
      <c r="A296" s="315">
        <v>850</v>
      </c>
      <c r="B296" s="326" t="s">
        <v>273</v>
      </c>
      <c r="C296" s="315">
        <v>13</v>
      </c>
      <c r="D296" s="316">
        <v>2472</v>
      </c>
      <c r="E296" s="339">
        <v>20.5</v>
      </c>
      <c r="F296" s="328">
        <v>8.1999999999999993</v>
      </c>
      <c r="G296" s="323">
        <f t="shared" si="22"/>
        <v>-12.3</v>
      </c>
      <c r="H296" s="260">
        <v>-128.33743282702244</v>
      </c>
      <c r="I296" s="265">
        <v>-191.07375785518622</v>
      </c>
      <c r="J296" s="236">
        <v>-62.736325028163776</v>
      </c>
      <c r="K296" s="330"/>
      <c r="L296" s="241">
        <v>4.3638072215155859</v>
      </c>
      <c r="M296" s="291">
        <v>-25</v>
      </c>
      <c r="N296" s="291">
        <v>-50</v>
      </c>
      <c r="O296" s="291">
        <v>-75</v>
      </c>
      <c r="P296" s="257">
        <v>-79.794216653748521</v>
      </c>
      <c r="Q296" s="430">
        <v>-208.13164948077096</v>
      </c>
      <c r="R296" s="333"/>
      <c r="S296" s="451">
        <v>-3.0780910370938958E-2</v>
      </c>
      <c r="T296" s="452">
        <v>0.17634206100566752</v>
      </c>
      <c r="U296" s="452">
        <v>0.35268412201133503</v>
      </c>
      <c r="V296" s="453">
        <v>0.52902618301700255</v>
      </c>
      <c r="W296" s="314">
        <v>0.56284306484219093</v>
      </c>
      <c r="X296" s="75"/>
      <c r="Y296" s="547"/>
      <c r="Z296" s="547"/>
      <c r="AA296" s="547"/>
    </row>
    <row r="297" spans="1:27" x14ac:dyDescent="0.2">
      <c r="A297" s="315">
        <v>851</v>
      </c>
      <c r="B297" s="326" t="s">
        <v>274</v>
      </c>
      <c r="C297" s="315">
        <v>19</v>
      </c>
      <c r="D297" s="316">
        <v>22322</v>
      </c>
      <c r="E297" s="339">
        <v>20.5</v>
      </c>
      <c r="F297" s="328">
        <v>8.1999999999999993</v>
      </c>
      <c r="G297" s="323">
        <f t="shared" si="22"/>
        <v>-12.3</v>
      </c>
      <c r="H297" s="260">
        <v>-65.899399229557147</v>
      </c>
      <c r="I297" s="265">
        <v>-24.201283160335738</v>
      </c>
      <c r="J297" s="236">
        <v>41.698116069221413</v>
      </c>
      <c r="K297" s="330"/>
      <c r="L297" s="241">
        <v>4.3638072215155859</v>
      </c>
      <c r="M297" s="291">
        <v>25</v>
      </c>
      <c r="N297" s="291">
        <v>49.373216574357144</v>
      </c>
      <c r="O297" s="291">
        <v>49.373216574357144</v>
      </c>
      <c r="P297" s="257">
        <v>49.373216574357144</v>
      </c>
      <c r="Q297" s="430">
        <v>-16.526182655200007</v>
      </c>
      <c r="R297" s="333"/>
      <c r="S297" s="451">
        <v>-2.6460170871902694E-2</v>
      </c>
      <c r="T297" s="452">
        <v>-0.15158879350491142</v>
      </c>
      <c r="U297" s="452">
        <v>-0.29937705327853981</v>
      </c>
      <c r="V297" s="453">
        <v>-0.29937705327853981</v>
      </c>
      <c r="W297" s="314">
        <v>-0.29937705327853981</v>
      </c>
      <c r="X297" s="75"/>
      <c r="Y297" s="547"/>
      <c r="Z297" s="547"/>
      <c r="AA297" s="547"/>
    </row>
    <row r="298" spans="1:27" x14ac:dyDescent="0.2">
      <c r="A298" s="315">
        <v>853</v>
      </c>
      <c r="B298" s="326" t="s">
        <v>275</v>
      </c>
      <c r="C298" s="315">
        <v>2</v>
      </c>
      <c r="D298" s="316">
        <v>183824</v>
      </c>
      <c r="E298" s="339">
        <v>19.5</v>
      </c>
      <c r="F298" s="328">
        <v>7.1999999999999993</v>
      </c>
      <c r="G298" s="323">
        <f t="shared" si="22"/>
        <v>-12.3</v>
      </c>
      <c r="H298" s="260">
        <v>-76.535432199744889</v>
      </c>
      <c r="I298" s="265">
        <v>-64.440565288693307</v>
      </c>
      <c r="J298" s="236">
        <v>12.094866911051582</v>
      </c>
      <c r="K298" s="330"/>
      <c r="L298" s="241">
        <v>4.3638072215155859</v>
      </c>
      <c r="M298" s="291">
        <v>21.811559621612616</v>
      </c>
      <c r="N298" s="291">
        <v>21.811559621612616</v>
      </c>
      <c r="O298" s="291">
        <v>21.811559621612616</v>
      </c>
      <c r="P298" s="257">
        <v>21.811559621612616</v>
      </c>
      <c r="Q298" s="430">
        <v>-54.723872578132273</v>
      </c>
      <c r="R298" s="333"/>
      <c r="S298" s="451">
        <v>-2.4689767860812444E-2</v>
      </c>
      <c r="T298" s="452">
        <v>-0.12340653846593444</v>
      </c>
      <c r="U298" s="452">
        <v>-0.12340653846593444</v>
      </c>
      <c r="V298" s="453">
        <v>-0.12340653846593444</v>
      </c>
      <c r="W298" s="314">
        <v>-0.12340653846593444</v>
      </c>
      <c r="X298" s="75"/>
      <c r="Y298" s="547"/>
      <c r="Z298" s="547"/>
      <c r="AA298" s="547"/>
    </row>
    <row r="299" spans="1:27" x14ac:dyDescent="0.2">
      <c r="A299" s="315">
        <v>854</v>
      </c>
      <c r="B299" s="326" t="s">
        <v>276</v>
      </c>
      <c r="C299" s="315">
        <v>19</v>
      </c>
      <c r="D299" s="316">
        <v>3676</v>
      </c>
      <c r="E299" s="339">
        <v>20.25</v>
      </c>
      <c r="F299" s="328">
        <v>7.9499999999999993</v>
      </c>
      <c r="G299" s="323">
        <f t="shared" si="22"/>
        <v>-12.3</v>
      </c>
      <c r="H299" s="260">
        <v>-142.91646866445859</v>
      </c>
      <c r="I299" s="265">
        <v>118.08946083138912</v>
      </c>
      <c r="J299" s="236">
        <v>261.00592949584768</v>
      </c>
      <c r="K299" s="330"/>
      <c r="L299" s="241">
        <v>4.3638072215155717</v>
      </c>
      <c r="M299" s="291">
        <v>24.999999999999986</v>
      </c>
      <c r="N299" s="291">
        <v>49.999999999999986</v>
      </c>
      <c r="O299" s="291">
        <v>74.999999999999986</v>
      </c>
      <c r="P299" s="257">
        <v>99.999999999999986</v>
      </c>
      <c r="Q299" s="430">
        <v>-42.916468664458606</v>
      </c>
      <c r="R299" s="333"/>
      <c r="S299" s="451">
        <v>-3.0444294499399931E-2</v>
      </c>
      <c r="T299" s="452">
        <v>-0.17441360808341611</v>
      </c>
      <c r="U299" s="452">
        <v>-0.34882721616683232</v>
      </c>
      <c r="V299" s="453">
        <v>-0.52324082425024854</v>
      </c>
      <c r="W299" s="314">
        <v>-0.69765443233366464</v>
      </c>
      <c r="X299" s="75"/>
      <c r="Y299" s="547"/>
      <c r="Z299" s="547"/>
      <c r="AA299" s="547"/>
    </row>
    <row r="300" spans="1:27" x14ac:dyDescent="0.2">
      <c r="A300" s="315">
        <v>857</v>
      </c>
      <c r="B300" s="326" t="s">
        <v>277</v>
      </c>
      <c r="C300" s="315">
        <v>11</v>
      </c>
      <c r="D300" s="316">
        <v>2750</v>
      </c>
      <c r="E300" s="339">
        <v>22</v>
      </c>
      <c r="F300" s="328">
        <v>9.6999999999999993</v>
      </c>
      <c r="G300" s="323">
        <f t="shared" si="22"/>
        <v>-12.3</v>
      </c>
      <c r="H300" s="260">
        <v>286.43247749208996</v>
      </c>
      <c r="I300" s="265">
        <v>254.9347017337497</v>
      </c>
      <c r="J300" s="236">
        <v>-31.497775758340254</v>
      </c>
      <c r="K300" s="330"/>
      <c r="L300" s="241">
        <v>4.3638072215155717</v>
      </c>
      <c r="M300" s="291">
        <v>-25</v>
      </c>
      <c r="N300" s="291">
        <v>-26.541550686809785</v>
      </c>
      <c r="O300" s="291">
        <v>-26.541550686809785</v>
      </c>
      <c r="P300" s="257">
        <v>-26.541550686809785</v>
      </c>
      <c r="Q300" s="430">
        <v>259.89092680528017</v>
      </c>
      <c r="R300" s="333"/>
      <c r="S300" s="451">
        <v>-3.4556505878510696E-2</v>
      </c>
      <c r="T300" s="452">
        <v>0.19797223000669728</v>
      </c>
      <c r="U300" s="452">
        <v>0.21017959909214085</v>
      </c>
      <c r="V300" s="453">
        <v>0.21017959909214085</v>
      </c>
      <c r="W300" s="314">
        <v>0.21017959909214085</v>
      </c>
      <c r="X300" s="75"/>
      <c r="Y300" s="547"/>
      <c r="Z300" s="547"/>
      <c r="AA300" s="547"/>
    </row>
    <row r="301" spans="1:27" x14ac:dyDescent="0.2">
      <c r="A301" s="315">
        <v>858</v>
      </c>
      <c r="B301" s="326" t="s">
        <v>278</v>
      </c>
      <c r="C301" s="315">
        <v>1</v>
      </c>
      <c r="D301" s="316">
        <v>38198</v>
      </c>
      <c r="E301" s="339">
        <v>19.5</v>
      </c>
      <c r="F301" s="328">
        <v>7.1999999999999993</v>
      </c>
      <c r="G301" s="323">
        <f t="shared" si="22"/>
        <v>-12.3</v>
      </c>
      <c r="H301" s="260">
        <v>33.21002758257314</v>
      </c>
      <c r="I301" s="265">
        <v>71.727392288253057</v>
      </c>
      <c r="J301" s="236">
        <v>38.517364705679917</v>
      </c>
      <c r="K301" s="330"/>
      <c r="L301" s="241">
        <v>4.3638072215155859</v>
      </c>
      <c r="M301" s="291">
        <v>25</v>
      </c>
      <c r="N301" s="291">
        <v>46.732065982417261</v>
      </c>
      <c r="O301" s="291">
        <v>46.732065982417261</v>
      </c>
      <c r="P301" s="257">
        <v>46.732065982417261</v>
      </c>
      <c r="Q301" s="430">
        <v>79.942093564990401</v>
      </c>
      <c r="R301" s="333"/>
      <c r="S301" s="451">
        <v>-1.9778785074114853E-2</v>
      </c>
      <c r="T301" s="452">
        <v>-0.11331151944909655</v>
      </c>
      <c r="U301" s="452">
        <v>-0.21181125613852547</v>
      </c>
      <c r="V301" s="453">
        <v>-0.21181125613852547</v>
      </c>
      <c r="W301" s="314">
        <v>-0.21181125613852547</v>
      </c>
      <c r="X301" s="75"/>
      <c r="Y301" s="547"/>
      <c r="Z301" s="547"/>
      <c r="AA301" s="547"/>
    </row>
    <row r="302" spans="1:27" x14ac:dyDescent="0.2">
      <c r="A302" s="315">
        <v>859</v>
      </c>
      <c r="B302" s="326" t="s">
        <v>279</v>
      </c>
      <c r="C302" s="315">
        <v>17</v>
      </c>
      <c r="D302" s="316">
        <v>6735</v>
      </c>
      <c r="E302" s="339">
        <v>20.5</v>
      </c>
      <c r="F302" s="328">
        <v>8.1999999999999993</v>
      </c>
      <c r="G302" s="323">
        <f t="shared" si="22"/>
        <v>-12.3</v>
      </c>
      <c r="H302" s="260">
        <v>-36.877437697250969</v>
      </c>
      <c r="I302" s="265">
        <v>265.25422673915699</v>
      </c>
      <c r="J302" s="236">
        <v>302.13166443640796</v>
      </c>
      <c r="K302" s="330"/>
      <c r="L302" s="241">
        <v>4.3638072215155859</v>
      </c>
      <c r="M302" s="291">
        <v>25</v>
      </c>
      <c r="N302" s="291">
        <v>50</v>
      </c>
      <c r="O302" s="291">
        <v>75</v>
      </c>
      <c r="P302" s="257">
        <v>100</v>
      </c>
      <c r="Q302" s="430">
        <v>63.122562302749031</v>
      </c>
      <c r="R302" s="333"/>
      <c r="S302" s="451">
        <v>-3.4282978759010312E-2</v>
      </c>
      <c r="T302" s="452">
        <v>-0.19640520890782814</v>
      </c>
      <c r="U302" s="452">
        <v>-0.39281041781565629</v>
      </c>
      <c r="V302" s="453">
        <v>-0.58921562672348449</v>
      </c>
      <c r="W302" s="314">
        <v>-0.78562083563131258</v>
      </c>
      <c r="X302" s="75"/>
      <c r="Y302" s="547"/>
      <c r="Z302" s="547"/>
      <c r="AA302" s="547"/>
    </row>
    <row r="303" spans="1:27" x14ac:dyDescent="0.2">
      <c r="A303" s="315">
        <v>886</v>
      </c>
      <c r="B303" s="326" t="s">
        <v>280</v>
      </c>
      <c r="C303" s="315">
        <v>4</v>
      </c>
      <c r="D303" s="316">
        <v>13322</v>
      </c>
      <c r="E303" s="339">
        <v>20.5</v>
      </c>
      <c r="F303" s="328">
        <v>8.1999999999999993</v>
      </c>
      <c r="G303" s="323">
        <f t="shared" si="22"/>
        <v>-12.3</v>
      </c>
      <c r="H303" s="260">
        <v>-192.57092324264624</v>
      </c>
      <c r="I303" s="265">
        <v>-77.96172528454693</v>
      </c>
      <c r="J303" s="236">
        <v>114.60919795809932</v>
      </c>
      <c r="K303" s="330"/>
      <c r="L303" s="241">
        <v>4.3638072215155717</v>
      </c>
      <c r="M303" s="291">
        <v>25</v>
      </c>
      <c r="N303" s="291">
        <v>50</v>
      </c>
      <c r="O303" s="291">
        <v>71.21147786631478</v>
      </c>
      <c r="P303" s="257">
        <v>71.21147786631478</v>
      </c>
      <c r="Q303" s="430">
        <v>-121.35944537633146</v>
      </c>
      <c r="R303" s="333"/>
      <c r="S303" s="451">
        <v>-2.4923822548974326E-2</v>
      </c>
      <c r="T303" s="452">
        <v>-0.14278714253283489</v>
      </c>
      <c r="U303" s="452">
        <v>-0.28557428506566979</v>
      </c>
      <c r="V303" s="453">
        <v>-0.40672333760285223</v>
      </c>
      <c r="W303" s="314">
        <v>-0.40672333760285223</v>
      </c>
      <c r="X303" s="75"/>
      <c r="Y303" s="547"/>
      <c r="Z303" s="547"/>
      <c r="AA303" s="547"/>
    </row>
    <row r="304" spans="1:27" x14ac:dyDescent="0.2">
      <c r="A304" s="315">
        <v>887</v>
      </c>
      <c r="B304" s="326" t="s">
        <v>281</v>
      </c>
      <c r="C304" s="315">
        <v>6</v>
      </c>
      <c r="D304" s="316">
        <v>4984</v>
      </c>
      <c r="E304" s="339">
        <v>22</v>
      </c>
      <c r="F304" s="328">
        <v>9.6999999999999993</v>
      </c>
      <c r="G304" s="323">
        <f t="shared" si="22"/>
        <v>-12.3</v>
      </c>
      <c r="H304" s="260">
        <v>590.67566313645057</v>
      </c>
      <c r="I304" s="265">
        <v>476.87139752226653</v>
      </c>
      <c r="J304" s="236">
        <v>-113.80426561418403</v>
      </c>
      <c r="K304" s="330"/>
      <c r="L304" s="241">
        <v>4.3638072215155717</v>
      </c>
      <c r="M304" s="291">
        <v>-25</v>
      </c>
      <c r="N304" s="291">
        <v>-50</v>
      </c>
      <c r="O304" s="291">
        <v>-75</v>
      </c>
      <c r="P304" s="257">
        <v>-100</v>
      </c>
      <c r="Q304" s="430">
        <v>490.67566313645057</v>
      </c>
      <c r="R304" s="333"/>
      <c r="S304" s="451">
        <v>-3.0443494253187316E-2</v>
      </c>
      <c r="T304" s="452">
        <v>0.17440902351899806</v>
      </c>
      <c r="U304" s="452">
        <v>0.34881804703799613</v>
      </c>
      <c r="V304" s="453">
        <v>0.52322707055699424</v>
      </c>
      <c r="W304" s="314">
        <v>0.69763609407599225</v>
      </c>
      <c r="X304" s="75"/>
      <c r="Y304" s="547"/>
      <c r="Z304" s="547"/>
      <c r="AA304" s="547"/>
    </row>
    <row r="305" spans="1:27" x14ac:dyDescent="0.2">
      <c r="A305" s="315">
        <v>889</v>
      </c>
      <c r="B305" s="326" t="s">
        <v>282</v>
      </c>
      <c r="C305" s="315">
        <v>17</v>
      </c>
      <c r="D305" s="316">
        <v>2907</v>
      </c>
      <c r="E305" s="339">
        <v>20.5</v>
      </c>
      <c r="F305" s="328">
        <v>8.1999999999999993</v>
      </c>
      <c r="G305" s="323">
        <f t="shared" si="22"/>
        <v>-12.3</v>
      </c>
      <c r="H305" s="260">
        <v>12.918551013791676</v>
      </c>
      <c r="I305" s="265">
        <v>-138.19978262909015</v>
      </c>
      <c r="J305" s="236">
        <v>-151.11833364288182</v>
      </c>
      <c r="K305" s="330"/>
      <c r="L305" s="241">
        <v>4.3638072215155876</v>
      </c>
      <c r="M305" s="291">
        <v>-25.000000000000007</v>
      </c>
      <c r="N305" s="291">
        <v>-50.000000000000007</v>
      </c>
      <c r="O305" s="291">
        <v>-66.813864067164644</v>
      </c>
      <c r="P305" s="257">
        <v>-66.813864067164644</v>
      </c>
      <c r="Q305" s="430">
        <v>-53.895313053372973</v>
      </c>
      <c r="R305" s="333"/>
      <c r="S305" s="451">
        <v>-3.4611016592553293E-2</v>
      </c>
      <c r="T305" s="452">
        <v>0.19828451874492178</v>
      </c>
      <c r="U305" s="452">
        <v>0.39656903748984351</v>
      </c>
      <c r="V305" s="453">
        <v>0.52992619528185436</v>
      </c>
      <c r="W305" s="314">
        <v>0.52992619528185436</v>
      </c>
      <c r="X305" s="75"/>
      <c r="Y305" s="547"/>
      <c r="Z305" s="547"/>
      <c r="AA305" s="547"/>
    </row>
    <row r="306" spans="1:27" x14ac:dyDescent="0.2">
      <c r="A306" s="315">
        <v>890</v>
      </c>
      <c r="B306" s="326" t="s">
        <v>283</v>
      </c>
      <c r="C306" s="315">
        <v>19</v>
      </c>
      <c r="D306" s="316">
        <v>1260</v>
      </c>
      <c r="E306" s="339">
        <v>20.75</v>
      </c>
      <c r="F306" s="328">
        <v>8.4499999999999993</v>
      </c>
      <c r="G306" s="323">
        <f t="shared" si="22"/>
        <v>-12.3</v>
      </c>
      <c r="H306" s="260">
        <v>553.2401601995706</v>
      </c>
      <c r="I306" s="265">
        <v>303.46926891454052</v>
      </c>
      <c r="J306" s="236">
        <v>-249.77089128503007</v>
      </c>
      <c r="K306" s="330"/>
      <c r="L306" s="241">
        <v>4.3638072215155717</v>
      </c>
      <c r="M306" s="291">
        <v>-25</v>
      </c>
      <c r="N306" s="291">
        <v>-50</v>
      </c>
      <c r="O306" s="291">
        <v>-75</v>
      </c>
      <c r="P306" s="257">
        <v>-100</v>
      </c>
      <c r="Q306" s="430">
        <v>453.2401601995706</v>
      </c>
      <c r="R306" s="333"/>
      <c r="S306" s="451">
        <v>-2.883467468137707E-2</v>
      </c>
      <c r="T306" s="452">
        <v>0.16519218894002063</v>
      </c>
      <c r="U306" s="452">
        <v>0.33038437788004127</v>
      </c>
      <c r="V306" s="453">
        <v>0.4955765668200619</v>
      </c>
      <c r="W306" s="314">
        <v>0.66076875576008254</v>
      </c>
      <c r="X306" s="75"/>
      <c r="Y306" s="547"/>
      <c r="Z306" s="547"/>
      <c r="AA306" s="547"/>
    </row>
    <row r="307" spans="1:27" x14ac:dyDescent="0.2">
      <c r="A307" s="315">
        <v>892</v>
      </c>
      <c r="B307" s="326" t="s">
        <v>284</v>
      </c>
      <c r="C307" s="315">
        <v>13</v>
      </c>
      <c r="D307" s="316">
        <v>3611</v>
      </c>
      <c r="E307" s="339">
        <v>20.5</v>
      </c>
      <c r="F307" s="328">
        <v>8.1999999999999993</v>
      </c>
      <c r="G307" s="323">
        <f t="shared" si="22"/>
        <v>-12.3</v>
      </c>
      <c r="H307" s="260">
        <v>-32.037262385411083</v>
      </c>
      <c r="I307" s="265">
        <v>61.081892365050187</v>
      </c>
      <c r="J307" s="236">
        <v>93.119154750461263</v>
      </c>
      <c r="K307" s="330"/>
      <c r="L307" s="241">
        <v>4.3638072215155859</v>
      </c>
      <c r="M307" s="291">
        <v>25.000000000000004</v>
      </c>
      <c r="N307" s="291">
        <v>50</v>
      </c>
      <c r="O307" s="291">
        <v>53.020918189530377</v>
      </c>
      <c r="P307" s="257">
        <v>53.020918189530377</v>
      </c>
      <c r="Q307" s="430">
        <v>20.983655804119298</v>
      </c>
      <c r="R307" s="333"/>
      <c r="S307" s="451">
        <v>-3.2836541961681433E-2</v>
      </c>
      <c r="T307" s="452">
        <v>-0.18811865588254054</v>
      </c>
      <c r="U307" s="452">
        <v>-0.37623731176508102</v>
      </c>
      <c r="V307" s="453">
        <v>-0.39896895453890396</v>
      </c>
      <c r="W307" s="314">
        <v>-0.39896895453890396</v>
      </c>
      <c r="X307" s="75"/>
      <c r="Y307" s="547"/>
      <c r="Z307" s="547"/>
      <c r="AA307" s="547"/>
    </row>
    <row r="308" spans="1:27" x14ac:dyDescent="0.2">
      <c r="A308" s="315">
        <v>893</v>
      </c>
      <c r="B308" s="326" t="s">
        <v>285</v>
      </c>
      <c r="C308" s="315">
        <v>15</v>
      </c>
      <c r="D308" s="316">
        <v>7533</v>
      </c>
      <c r="E308" s="339">
        <v>21</v>
      </c>
      <c r="F308" s="328">
        <v>8.6999999999999993</v>
      </c>
      <c r="G308" s="323">
        <f t="shared" si="22"/>
        <v>-12.3</v>
      </c>
      <c r="H308" s="260">
        <v>-138.69930902459345</v>
      </c>
      <c r="I308" s="265">
        <v>26.602099766733971</v>
      </c>
      <c r="J308" s="236">
        <v>165.30140879132742</v>
      </c>
      <c r="K308" s="330"/>
      <c r="L308" s="241">
        <v>4.3638072215155717</v>
      </c>
      <c r="M308" s="291">
        <v>25</v>
      </c>
      <c r="N308" s="291">
        <v>50</v>
      </c>
      <c r="O308" s="291">
        <v>75</v>
      </c>
      <c r="P308" s="257">
        <v>100</v>
      </c>
      <c r="Q308" s="430">
        <v>-38.699309024593447</v>
      </c>
      <c r="R308" s="333"/>
      <c r="S308" s="451">
        <v>-2.9173572165806849E-2</v>
      </c>
      <c r="T308" s="452">
        <v>-0.16713371309098943</v>
      </c>
      <c r="U308" s="452">
        <v>-0.33426742618197886</v>
      </c>
      <c r="V308" s="453">
        <v>-0.50140113927296825</v>
      </c>
      <c r="W308" s="314">
        <v>-0.66853485236395771</v>
      </c>
      <c r="X308" s="75"/>
      <c r="Y308" s="547"/>
      <c r="Z308" s="547"/>
      <c r="AA308" s="547"/>
    </row>
    <row r="309" spans="1:27" x14ac:dyDescent="0.2">
      <c r="A309" s="315">
        <v>895</v>
      </c>
      <c r="B309" s="326" t="s">
        <v>286</v>
      </c>
      <c r="C309" s="315">
        <v>2</v>
      </c>
      <c r="D309" s="316">
        <v>15567</v>
      </c>
      <c r="E309" s="339">
        <v>20.75</v>
      </c>
      <c r="F309" s="328">
        <v>8.4499999999999993</v>
      </c>
      <c r="G309" s="323">
        <f t="shared" si="22"/>
        <v>-12.3</v>
      </c>
      <c r="H309" s="260">
        <v>113.97760354338925</v>
      </c>
      <c r="I309" s="265">
        <v>139.59087607477838</v>
      </c>
      <c r="J309" s="236">
        <v>25.613272531389129</v>
      </c>
      <c r="K309" s="330"/>
      <c r="L309" s="241">
        <v>4.3638072215155859</v>
      </c>
      <c r="M309" s="291">
        <v>25</v>
      </c>
      <c r="N309" s="291">
        <v>38.911047400044282</v>
      </c>
      <c r="O309" s="291">
        <v>38.911047400044282</v>
      </c>
      <c r="P309" s="257">
        <v>38.911047400044282</v>
      </c>
      <c r="Q309" s="430">
        <v>152.88865094343353</v>
      </c>
      <c r="R309" s="333"/>
      <c r="S309" s="451">
        <v>-2.5040928710745793E-2</v>
      </c>
      <c r="T309" s="452">
        <v>-0.14345803698249115</v>
      </c>
      <c r="U309" s="452">
        <v>-0.22328409907772073</v>
      </c>
      <c r="V309" s="453">
        <v>-0.22328409907772073</v>
      </c>
      <c r="W309" s="314">
        <v>-0.22328409907772073</v>
      </c>
      <c r="X309" s="75"/>
      <c r="Y309" s="547"/>
      <c r="Z309" s="547"/>
      <c r="AA309" s="547"/>
    </row>
    <row r="310" spans="1:27" x14ac:dyDescent="0.2">
      <c r="A310" s="315">
        <v>905</v>
      </c>
      <c r="B310" s="326" t="s">
        <v>287</v>
      </c>
      <c r="C310" s="315">
        <v>15</v>
      </c>
      <c r="D310" s="316">
        <v>66965</v>
      </c>
      <c r="E310" s="339">
        <v>20</v>
      </c>
      <c r="F310" s="328">
        <v>7.6999999999999993</v>
      </c>
      <c r="G310" s="323">
        <f t="shared" si="22"/>
        <v>-12.3</v>
      </c>
      <c r="H310" s="260">
        <v>-30.728555696743665</v>
      </c>
      <c r="I310" s="265">
        <v>110.85202659045014</v>
      </c>
      <c r="J310" s="236">
        <v>141.58058228719381</v>
      </c>
      <c r="K310" s="330"/>
      <c r="L310" s="241">
        <v>4.3638072215155859</v>
      </c>
      <c r="M310" s="291">
        <v>25.000000000000011</v>
      </c>
      <c r="N310" s="291">
        <v>50.000000000000014</v>
      </c>
      <c r="O310" s="291">
        <v>75.000000000000014</v>
      </c>
      <c r="P310" s="257">
        <v>100.00000000000001</v>
      </c>
      <c r="Q310" s="430">
        <v>69.271444303256345</v>
      </c>
      <c r="R310" s="333"/>
      <c r="S310" s="451">
        <v>-2.3849426626699123E-2</v>
      </c>
      <c r="T310" s="452">
        <v>-0.13663199023269429</v>
      </c>
      <c r="U310" s="452">
        <v>-0.27326398046538852</v>
      </c>
      <c r="V310" s="453">
        <v>-0.40989597069808276</v>
      </c>
      <c r="W310" s="314">
        <v>-0.54652796093077705</v>
      </c>
      <c r="X310" s="75"/>
      <c r="Y310" s="547"/>
      <c r="Z310" s="547"/>
      <c r="AA310" s="547"/>
    </row>
    <row r="311" spans="1:27" x14ac:dyDescent="0.2">
      <c r="A311" s="315">
        <v>908</v>
      </c>
      <c r="B311" s="326" t="s">
        <v>288</v>
      </c>
      <c r="C311" s="315">
        <v>6</v>
      </c>
      <c r="D311" s="316">
        <v>21162</v>
      </c>
      <c r="E311" s="339">
        <v>19.75</v>
      </c>
      <c r="F311" s="328">
        <v>7.4499999999999993</v>
      </c>
      <c r="G311" s="323">
        <f t="shared" si="22"/>
        <v>-12.3</v>
      </c>
      <c r="H311" s="260">
        <v>48.971453357340707</v>
      </c>
      <c r="I311" s="265">
        <v>39.190396399227268</v>
      </c>
      <c r="J311" s="236">
        <v>-9.7810569581134388</v>
      </c>
      <c r="K311" s="330"/>
      <c r="L311" s="241">
        <v>4.3638072215155859</v>
      </c>
      <c r="M311" s="291">
        <v>-25</v>
      </c>
      <c r="N311" s="291">
        <v>-36.916040785400092</v>
      </c>
      <c r="O311" s="291">
        <v>-36.916040785400092</v>
      </c>
      <c r="P311" s="257">
        <v>-36.916040785400092</v>
      </c>
      <c r="Q311" s="430">
        <v>12.055412571940614</v>
      </c>
      <c r="R311" s="333"/>
      <c r="S311" s="451">
        <v>-2.4413833517769396E-2</v>
      </c>
      <c r="T311" s="452">
        <v>0.13986544477376267</v>
      </c>
      <c r="U311" s="452">
        <v>0.2065311385494539</v>
      </c>
      <c r="V311" s="453">
        <v>0.2065311385494539</v>
      </c>
      <c r="W311" s="314">
        <v>0.2065311385494539</v>
      </c>
      <c r="X311" s="75"/>
      <c r="Y311" s="547"/>
      <c r="Z311" s="547"/>
      <c r="AA311" s="547"/>
    </row>
    <row r="312" spans="1:27" x14ac:dyDescent="0.2">
      <c r="A312" s="315">
        <v>911</v>
      </c>
      <c r="B312" s="326" t="s">
        <v>289</v>
      </c>
      <c r="C312" s="315">
        <v>12</v>
      </c>
      <c r="D312" s="316">
        <v>2362</v>
      </c>
      <c r="E312" s="339">
        <v>21</v>
      </c>
      <c r="F312" s="328">
        <v>8.6999999999999993</v>
      </c>
      <c r="G312" s="323">
        <f t="shared" si="22"/>
        <v>-12.3</v>
      </c>
      <c r="H312" s="260">
        <v>-432.8822927223917</v>
      </c>
      <c r="I312" s="265">
        <v>-480.55965830071472</v>
      </c>
      <c r="J312" s="236">
        <v>-47.67736557832302</v>
      </c>
      <c r="K312" s="330"/>
      <c r="L312" s="241">
        <v>4.3638072215155717</v>
      </c>
      <c r="M312" s="291">
        <v>-25</v>
      </c>
      <c r="N312" s="291">
        <v>-50</v>
      </c>
      <c r="O312" s="291">
        <v>-75</v>
      </c>
      <c r="P312" s="257">
        <v>-86.393680698072274</v>
      </c>
      <c r="Q312" s="430">
        <v>-519.27597342046397</v>
      </c>
      <c r="R312" s="333"/>
      <c r="S312" s="451">
        <v>-3.5270013013945029E-2</v>
      </c>
      <c r="T312" s="452">
        <v>0.202059871252147</v>
      </c>
      <c r="U312" s="452">
        <v>0.404119742504294</v>
      </c>
      <c r="V312" s="453">
        <v>0.60617961375644103</v>
      </c>
      <c r="W312" s="314">
        <v>0.69826783995406316</v>
      </c>
      <c r="X312" s="75"/>
      <c r="Y312" s="547"/>
      <c r="Z312" s="547"/>
      <c r="AA312" s="547"/>
    </row>
    <row r="313" spans="1:27" x14ac:dyDescent="0.2">
      <c r="A313" s="315">
        <v>915</v>
      </c>
      <c r="B313" s="326" t="s">
        <v>290</v>
      </c>
      <c r="C313" s="315">
        <v>11</v>
      </c>
      <c r="D313" s="316">
        <v>21860</v>
      </c>
      <c r="E313" s="339">
        <v>20.75</v>
      </c>
      <c r="F313" s="328">
        <v>8.4499999999999993</v>
      </c>
      <c r="G313" s="323">
        <f t="shared" si="22"/>
        <v>-12.3</v>
      </c>
      <c r="H313" s="260">
        <v>298.47923115062775</v>
      </c>
      <c r="I313" s="265">
        <v>161.9922692202226</v>
      </c>
      <c r="J313" s="236">
        <v>-136.48696193040516</v>
      </c>
      <c r="K313" s="330"/>
      <c r="L313" s="241">
        <v>4.3638072215155717</v>
      </c>
      <c r="M313" s="291">
        <v>-25</v>
      </c>
      <c r="N313" s="291">
        <v>-50</v>
      </c>
      <c r="O313" s="291">
        <v>-75</v>
      </c>
      <c r="P313" s="257">
        <v>-100</v>
      </c>
      <c r="Q313" s="430">
        <v>198.47923115062775</v>
      </c>
      <c r="R313" s="333"/>
      <c r="S313" s="451">
        <v>-2.6221861331561364E-2</v>
      </c>
      <c r="T313" s="452">
        <v>0.15022353188676368</v>
      </c>
      <c r="U313" s="452">
        <v>0.30044706377352737</v>
      </c>
      <c r="V313" s="453">
        <v>0.45067059566029105</v>
      </c>
      <c r="W313" s="314">
        <v>0.60089412754705473</v>
      </c>
      <c r="X313" s="75"/>
      <c r="Y313" s="547"/>
      <c r="Z313" s="547"/>
      <c r="AA313" s="547"/>
    </row>
    <row r="314" spans="1:27" x14ac:dyDescent="0.2">
      <c r="A314" s="315">
        <v>918</v>
      </c>
      <c r="B314" s="326" t="s">
        <v>291</v>
      </c>
      <c r="C314" s="315">
        <v>2</v>
      </c>
      <c r="D314" s="316">
        <v>2339</v>
      </c>
      <c r="E314" s="339">
        <v>21.5</v>
      </c>
      <c r="F314" s="328">
        <v>9.1999999999999993</v>
      </c>
      <c r="G314" s="323">
        <f t="shared" si="22"/>
        <v>-12.3</v>
      </c>
      <c r="H314" s="260">
        <v>-411.07773931974026</v>
      </c>
      <c r="I314" s="265">
        <v>-123.48746436203135</v>
      </c>
      <c r="J314" s="236">
        <v>287.59027495770891</v>
      </c>
      <c r="K314" s="330"/>
      <c r="L314" s="241">
        <v>4.3638072215155717</v>
      </c>
      <c r="M314" s="291">
        <v>24.999999999999943</v>
      </c>
      <c r="N314" s="291">
        <v>49.999999999999943</v>
      </c>
      <c r="O314" s="291">
        <v>74.999999999999943</v>
      </c>
      <c r="P314" s="257">
        <v>99.999999999999943</v>
      </c>
      <c r="Q314" s="430">
        <v>-311.07773931974032</v>
      </c>
      <c r="R314" s="333"/>
      <c r="S314" s="451">
        <v>-3.0467612985332116E-2</v>
      </c>
      <c r="T314" s="452">
        <v>-0.1745471983450182</v>
      </c>
      <c r="U314" s="452">
        <v>-0.34909439669003678</v>
      </c>
      <c r="V314" s="453">
        <v>-0.52364159503505536</v>
      </c>
      <c r="W314" s="314">
        <v>-0.69818879338007389</v>
      </c>
      <c r="X314" s="75"/>
      <c r="Y314" s="547"/>
      <c r="Z314" s="547"/>
      <c r="AA314" s="547"/>
    </row>
    <row r="315" spans="1:27" x14ac:dyDescent="0.2">
      <c r="A315" s="315">
        <v>921</v>
      </c>
      <c r="B315" s="326" t="s">
        <v>292</v>
      </c>
      <c r="C315" s="315">
        <v>11</v>
      </c>
      <c r="D315" s="316">
        <v>2244</v>
      </c>
      <c r="E315" s="339">
        <v>21</v>
      </c>
      <c r="F315" s="328">
        <v>8.6999999999999993</v>
      </c>
      <c r="G315" s="323">
        <f t="shared" si="22"/>
        <v>-12.3</v>
      </c>
      <c r="H315" s="260">
        <v>91.399800765908523</v>
      </c>
      <c r="I315" s="265">
        <v>73.615123458280522</v>
      </c>
      <c r="J315" s="236">
        <v>-17.784677307628002</v>
      </c>
      <c r="K315" s="330"/>
      <c r="L315" s="241">
        <v>4.3638072215155859</v>
      </c>
      <c r="M315" s="291">
        <v>-25</v>
      </c>
      <c r="N315" s="291">
        <v>-37.014739474492295</v>
      </c>
      <c r="O315" s="291">
        <v>-37.014739474492295</v>
      </c>
      <c r="P315" s="257">
        <v>-37.014739474492295</v>
      </c>
      <c r="Q315" s="430">
        <v>54.385061291416228</v>
      </c>
      <c r="R315" s="333"/>
      <c r="S315" s="451">
        <v>-3.6143040075568469E-2</v>
      </c>
      <c r="T315" s="452">
        <v>0.20706139295846171</v>
      </c>
      <c r="U315" s="452">
        <v>0.30657294062331736</v>
      </c>
      <c r="V315" s="453">
        <v>0.30657294062331736</v>
      </c>
      <c r="W315" s="314">
        <v>0.30657294062331736</v>
      </c>
      <c r="X315" s="75"/>
      <c r="Y315" s="547"/>
      <c r="Z315" s="547"/>
      <c r="AA315" s="547"/>
    </row>
    <row r="316" spans="1:27" x14ac:dyDescent="0.2">
      <c r="A316" s="315">
        <v>922</v>
      </c>
      <c r="B316" s="326" t="s">
        <v>293</v>
      </c>
      <c r="C316" s="315">
        <v>6</v>
      </c>
      <c r="D316" s="316">
        <v>4492</v>
      </c>
      <c r="E316" s="339">
        <v>21.5</v>
      </c>
      <c r="F316" s="328">
        <v>9.1999999999999993</v>
      </c>
      <c r="G316" s="323">
        <f t="shared" si="22"/>
        <v>-12.3</v>
      </c>
      <c r="H316" s="260">
        <v>-355.78938531687464</v>
      </c>
      <c r="I316" s="265">
        <v>-149.80425063508105</v>
      </c>
      <c r="J316" s="236">
        <v>205.9851346817936</v>
      </c>
      <c r="K316" s="330"/>
      <c r="L316" s="241">
        <v>4.3638072215155717</v>
      </c>
      <c r="M316" s="291">
        <v>25</v>
      </c>
      <c r="N316" s="291">
        <v>50</v>
      </c>
      <c r="O316" s="291">
        <v>75</v>
      </c>
      <c r="P316" s="257">
        <v>100</v>
      </c>
      <c r="Q316" s="430">
        <v>-255.78938531687464</v>
      </c>
      <c r="R316" s="333"/>
      <c r="S316" s="451">
        <v>-2.738487988421073E-2</v>
      </c>
      <c r="T316" s="452">
        <v>-0.15688639812725175</v>
      </c>
      <c r="U316" s="452">
        <v>-0.31377279625450349</v>
      </c>
      <c r="V316" s="453">
        <v>-0.47065919438175524</v>
      </c>
      <c r="W316" s="314">
        <v>-0.62754559250900699</v>
      </c>
      <c r="X316" s="75"/>
      <c r="Y316" s="547"/>
      <c r="Z316" s="547"/>
      <c r="AA316" s="547"/>
    </row>
    <row r="317" spans="1:27" x14ac:dyDescent="0.2">
      <c r="A317" s="315">
        <v>924</v>
      </c>
      <c r="B317" s="326" t="s">
        <v>294</v>
      </c>
      <c r="C317" s="315">
        <v>16</v>
      </c>
      <c r="D317" s="316">
        <v>3342</v>
      </c>
      <c r="E317" s="339">
        <v>22</v>
      </c>
      <c r="F317" s="328">
        <v>9.6999999999999993</v>
      </c>
      <c r="G317" s="323">
        <f t="shared" si="22"/>
        <v>-12.3</v>
      </c>
      <c r="H317" s="260">
        <v>1073.512195002417</v>
      </c>
      <c r="I317" s="265">
        <v>982.00971820207656</v>
      </c>
      <c r="J317" s="236">
        <v>-91.502476800340446</v>
      </c>
      <c r="K317" s="330"/>
      <c r="L317" s="241">
        <v>4.3638072215155717</v>
      </c>
      <c r="M317" s="291">
        <v>-25</v>
      </c>
      <c r="N317" s="291">
        <v>-50</v>
      </c>
      <c r="O317" s="291">
        <v>-75</v>
      </c>
      <c r="P317" s="257">
        <v>-100</v>
      </c>
      <c r="Q317" s="430">
        <v>973.512195002417</v>
      </c>
      <c r="R317" s="333"/>
      <c r="S317" s="451">
        <v>-3.1508060745212896E-2</v>
      </c>
      <c r="T317" s="452">
        <v>0.18050786357990165</v>
      </c>
      <c r="U317" s="452">
        <v>0.36101572715980329</v>
      </c>
      <c r="V317" s="453">
        <v>0.54152359073970491</v>
      </c>
      <c r="W317" s="314">
        <v>0.72203145431960658</v>
      </c>
      <c r="X317" s="75"/>
      <c r="Y317" s="547"/>
      <c r="Z317" s="547"/>
      <c r="AA317" s="547"/>
    </row>
    <row r="318" spans="1:27" x14ac:dyDescent="0.2">
      <c r="A318" s="315">
        <v>925</v>
      </c>
      <c r="B318" s="326" t="s">
        <v>295</v>
      </c>
      <c r="C318" s="315">
        <v>11</v>
      </c>
      <c r="D318" s="316">
        <v>3816</v>
      </c>
      <c r="E318" s="339">
        <v>21</v>
      </c>
      <c r="F318" s="328">
        <v>8.6999999999999993</v>
      </c>
      <c r="G318" s="323">
        <f t="shared" si="22"/>
        <v>-12.3</v>
      </c>
      <c r="H318" s="260">
        <v>500.2949924563905</v>
      </c>
      <c r="I318" s="265">
        <v>453.93643161593457</v>
      </c>
      <c r="J318" s="236">
        <v>-46.358560840455937</v>
      </c>
      <c r="K318" s="330"/>
      <c r="L318" s="241">
        <v>4.3638072215155717</v>
      </c>
      <c r="M318" s="291">
        <v>-25</v>
      </c>
      <c r="N318" s="291">
        <v>-50</v>
      </c>
      <c r="O318" s="291">
        <v>-62.611426173530845</v>
      </c>
      <c r="P318" s="257">
        <v>-62.611426173530845</v>
      </c>
      <c r="Q318" s="430">
        <v>437.68356628285966</v>
      </c>
      <c r="R318" s="333"/>
      <c r="S318" s="451">
        <v>-3.2985211620851572E-2</v>
      </c>
      <c r="T318" s="452">
        <v>0.1889703757891695</v>
      </c>
      <c r="U318" s="452">
        <v>0.37794075157833901</v>
      </c>
      <c r="V318" s="453">
        <v>0.47326818930831871</v>
      </c>
      <c r="W318" s="314">
        <v>0.47326818930831871</v>
      </c>
      <c r="X318" s="75"/>
      <c r="Y318" s="547"/>
      <c r="Z318" s="547"/>
      <c r="AA318" s="547"/>
    </row>
    <row r="319" spans="1:27" x14ac:dyDescent="0.2">
      <c r="A319" s="315">
        <v>927</v>
      </c>
      <c r="B319" s="326" t="s">
        <v>296</v>
      </c>
      <c r="C319" s="315">
        <v>1</v>
      </c>
      <c r="D319" s="316">
        <v>28995</v>
      </c>
      <c r="E319" s="339">
        <v>20.5</v>
      </c>
      <c r="F319" s="328">
        <v>8.1999999999999993</v>
      </c>
      <c r="G319" s="323">
        <f t="shared" si="22"/>
        <v>-12.3</v>
      </c>
      <c r="H319" s="260">
        <v>27.474239444471799</v>
      </c>
      <c r="I319" s="265">
        <v>71.245558145654101</v>
      </c>
      <c r="J319" s="236">
        <v>43.771318701182302</v>
      </c>
      <c r="K319" s="330"/>
      <c r="L319" s="241">
        <v>4.3638072215155859</v>
      </c>
      <c r="M319" s="291">
        <v>25</v>
      </c>
      <c r="N319" s="291">
        <v>37.348676948070541</v>
      </c>
      <c r="O319" s="291">
        <v>37.348676948070541</v>
      </c>
      <c r="P319" s="257">
        <v>37.348676948070541</v>
      </c>
      <c r="Q319" s="430">
        <v>64.822916392542339</v>
      </c>
      <c r="R319" s="333"/>
      <c r="S319" s="451">
        <v>-2.2236631725708389E-2</v>
      </c>
      <c r="T319" s="452">
        <v>-0.12739238122201824</v>
      </c>
      <c r="U319" s="452">
        <v>-0.19031747567626428</v>
      </c>
      <c r="V319" s="453">
        <v>-0.19031747567626428</v>
      </c>
      <c r="W319" s="314">
        <v>-0.19031747567626428</v>
      </c>
      <c r="X319" s="75"/>
      <c r="Y319" s="547"/>
      <c r="Z319" s="547"/>
      <c r="AA319" s="547"/>
    </row>
    <row r="320" spans="1:27" x14ac:dyDescent="0.2">
      <c r="A320" s="315">
        <v>931</v>
      </c>
      <c r="B320" s="326" t="s">
        <v>297</v>
      </c>
      <c r="C320" s="315">
        <v>13</v>
      </c>
      <c r="D320" s="316">
        <v>6780</v>
      </c>
      <c r="E320" s="339">
        <v>21</v>
      </c>
      <c r="F320" s="328">
        <v>8.6999999999999993</v>
      </c>
      <c r="G320" s="323">
        <f t="shared" si="22"/>
        <v>-12.3</v>
      </c>
      <c r="H320" s="260">
        <v>163.42458172634616</v>
      </c>
      <c r="I320" s="265">
        <v>74.336070154254003</v>
      </c>
      <c r="J320" s="236">
        <v>-89.088511572092159</v>
      </c>
      <c r="K320" s="330"/>
      <c r="L320" s="241">
        <v>4.3638072215155717</v>
      </c>
      <c r="M320" s="291">
        <v>-25</v>
      </c>
      <c r="N320" s="291">
        <v>-50</v>
      </c>
      <c r="O320" s="291">
        <v>-75</v>
      </c>
      <c r="P320" s="257">
        <v>-81.872870643751128</v>
      </c>
      <c r="Q320" s="430">
        <v>81.551711082595034</v>
      </c>
      <c r="R320" s="333"/>
      <c r="S320" s="451">
        <v>-3.2250625867593516E-2</v>
      </c>
      <c r="T320" s="452">
        <v>0.18476197635738315</v>
      </c>
      <c r="U320" s="452">
        <v>0.36952395271476629</v>
      </c>
      <c r="V320" s="453">
        <v>0.55428592907214946</v>
      </c>
      <c r="W320" s="314">
        <v>0.60507973560767336</v>
      </c>
      <c r="X320" s="75"/>
      <c r="Y320" s="547"/>
      <c r="Z320" s="547"/>
      <c r="AA320" s="547"/>
    </row>
    <row r="321" spans="1:27" x14ac:dyDescent="0.2">
      <c r="A321" s="315">
        <v>934</v>
      </c>
      <c r="B321" s="326" t="s">
        <v>298</v>
      </c>
      <c r="C321" s="315">
        <v>14</v>
      </c>
      <c r="D321" s="316">
        <v>3106</v>
      </c>
      <c r="E321" s="339">
        <v>22.25</v>
      </c>
      <c r="F321" s="328">
        <v>9.9499999999999993</v>
      </c>
      <c r="G321" s="323">
        <f t="shared" si="22"/>
        <v>-12.3</v>
      </c>
      <c r="H321" s="260">
        <v>623.96191464320498</v>
      </c>
      <c r="I321" s="265">
        <v>539.27937233695434</v>
      </c>
      <c r="J321" s="236">
        <v>-84.682542306250639</v>
      </c>
      <c r="K321" s="330"/>
      <c r="L321" s="241">
        <v>4.3638072215155717</v>
      </c>
      <c r="M321" s="291">
        <v>-25</v>
      </c>
      <c r="N321" s="291">
        <v>-50</v>
      </c>
      <c r="O321" s="291">
        <v>-75</v>
      </c>
      <c r="P321" s="257">
        <v>-100</v>
      </c>
      <c r="Q321" s="430">
        <v>523.96191464320498</v>
      </c>
      <c r="R321" s="333"/>
      <c r="S321" s="451">
        <v>-3.0067400430642367E-2</v>
      </c>
      <c r="T321" s="452">
        <v>0.17225440369132422</v>
      </c>
      <c r="U321" s="452">
        <v>0.34450880738264844</v>
      </c>
      <c r="V321" s="453">
        <v>0.51676321107397272</v>
      </c>
      <c r="W321" s="314">
        <v>0.68901761476529688</v>
      </c>
      <c r="X321" s="75"/>
      <c r="Y321" s="547"/>
      <c r="Z321" s="547"/>
      <c r="AA321" s="547"/>
    </row>
    <row r="322" spans="1:27" x14ac:dyDescent="0.2">
      <c r="A322" s="315">
        <v>935</v>
      </c>
      <c r="B322" s="326" t="s">
        <v>299</v>
      </c>
      <c r="C322" s="315">
        <v>8</v>
      </c>
      <c r="D322" s="316">
        <v>3399</v>
      </c>
      <c r="E322" s="339">
        <v>20</v>
      </c>
      <c r="F322" s="328">
        <v>7.6999999999999993</v>
      </c>
      <c r="G322" s="323">
        <f t="shared" si="22"/>
        <v>-12.3</v>
      </c>
      <c r="H322" s="260">
        <v>334.6154286122636</v>
      </c>
      <c r="I322" s="265">
        <v>109.9353450344219</v>
      </c>
      <c r="J322" s="236">
        <v>-224.68008357784169</v>
      </c>
      <c r="K322" s="330"/>
      <c r="L322" s="241">
        <v>4.3638072215155717</v>
      </c>
      <c r="M322" s="291">
        <v>-25</v>
      </c>
      <c r="N322" s="291">
        <v>-50</v>
      </c>
      <c r="O322" s="291">
        <v>-75</v>
      </c>
      <c r="P322" s="257">
        <v>-100</v>
      </c>
      <c r="Q322" s="430">
        <v>234.6154286122636</v>
      </c>
      <c r="R322" s="333"/>
      <c r="S322" s="451">
        <v>-3.1083852752679091E-2</v>
      </c>
      <c r="T322" s="452">
        <v>0.17807760044612786</v>
      </c>
      <c r="U322" s="452">
        <v>0.35615520089225572</v>
      </c>
      <c r="V322" s="453">
        <v>0.53423280133838358</v>
      </c>
      <c r="W322" s="314">
        <v>0.71231040178451144</v>
      </c>
      <c r="X322" s="75"/>
      <c r="Y322" s="547"/>
      <c r="Z322" s="547"/>
      <c r="AA322" s="547"/>
    </row>
    <row r="323" spans="1:27" x14ac:dyDescent="0.2">
      <c r="A323" s="315">
        <v>936</v>
      </c>
      <c r="B323" s="326" t="s">
        <v>300</v>
      </c>
      <c r="C323" s="315">
        <v>6</v>
      </c>
      <c r="D323" s="316">
        <v>7157</v>
      </c>
      <c r="E323" s="339">
        <v>20.25</v>
      </c>
      <c r="F323" s="328">
        <v>7.9499999999999993</v>
      </c>
      <c r="G323" s="323">
        <f t="shared" si="22"/>
        <v>-12.3</v>
      </c>
      <c r="H323" s="260">
        <v>557.70678573183034</v>
      </c>
      <c r="I323" s="265">
        <v>305.60420819989548</v>
      </c>
      <c r="J323" s="236">
        <v>-252.10257753193486</v>
      </c>
      <c r="K323" s="330"/>
      <c r="L323" s="241">
        <v>4.3638072215155717</v>
      </c>
      <c r="M323" s="291">
        <v>-25</v>
      </c>
      <c r="N323" s="291">
        <v>-50</v>
      </c>
      <c r="O323" s="291">
        <v>-75</v>
      </c>
      <c r="P323" s="257">
        <v>-100</v>
      </c>
      <c r="Q323" s="430">
        <v>457.70678573183034</v>
      </c>
      <c r="R323" s="333"/>
      <c r="S323" s="451">
        <v>-3.1843393761185113E-2</v>
      </c>
      <c r="T323" s="452">
        <v>0.1824289670965675</v>
      </c>
      <c r="U323" s="452">
        <v>0.364857934193135</v>
      </c>
      <c r="V323" s="453">
        <v>0.54728690128970248</v>
      </c>
      <c r="W323" s="314">
        <v>0.72971586838627001</v>
      </c>
      <c r="X323" s="75"/>
      <c r="Y323" s="547"/>
      <c r="Z323" s="547"/>
      <c r="AA323" s="547"/>
    </row>
    <row r="324" spans="1:27" x14ac:dyDescent="0.2">
      <c r="A324" s="315">
        <v>946</v>
      </c>
      <c r="B324" s="326" t="s">
        <v>301</v>
      </c>
      <c r="C324" s="315">
        <v>15</v>
      </c>
      <c r="D324" s="316">
        <v>6705</v>
      </c>
      <c r="E324" s="339">
        <v>21</v>
      </c>
      <c r="F324" s="328">
        <v>8.6999999999999993</v>
      </c>
      <c r="G324" s="323">
        <f t="shared" si="22"/>
        <v>-12.3</v>
      </c>
      <c r="H324" s="260">
        <v>157.71132841330933</v>
      </c>
      <c r="I324" s="265">
        <v>209.60540184788601</v>
      </c>
      <c r="J324" s="236">
        <v>51.894073434576683</v>
      </c>
      <c r="K324" s="330"/>
      <c r="L324" s="241">
        <v>4.3638072215155717</v>
      </c>
      <c r="M324" s="291">
        <v>25</v>
      </c>
      <c r="N324" s="291">
        <v>50</v>
      </c>
      <c r="O324" s="291">
        <v>50.457988120014136</v>
      </c>
      <c r="P324" s="257">
        <v>50.457988120014136</v>
      </c>
      <c r="Q324" s="430">
        <v>208.16931653332347</v>
      </c>
      <c r="R324" s="333"/>
      <c r="S324" s="451">
        <v>-2.9053733848919964E-2</v>
      </c>
      <c r="T324" s="452">
        <v>-0.16644716628218431</v>
      </c>
      <c r="U324" s="452">
        <v>-0.33289433256436862</v>
      </c>
      <c r="V324" s="453">
        <v>-0.33594356555505894</v>
      </c>
      <c r="W324" s="314">
        <v>-0.33594356555505894</v>
      </c>
      <c r="X324" s="75"/>
      <c r="Y324" s="547"/>
      <c r="Z324" s="547"/>
      <c r="AA324" s="547"/>
    </row>
    <row r="325" spans="1:27" x14ac:dyDescent="0.2">
      <c r="A325" s="315">
        <v>976</v>
      </c>
      <c r="B325" s="326" t="s">
        <v>302</v>
      </c>
      <c r="C325" s="315">
        <v>19</v>
      </c>
      <c r="D325" s="316">
        <v>4348</v>
      </c>
      <c r="E325" s="339">
        <v>19.25</v>
      </c>
      <c r="F325" s="328">
        <v>6.9499999999999993</v>
      </c>
      <c r="G325" s="323">
        <f t="shared" si="22"/>
        <v>-12.3</v>
      </c>
      <c r="H325" s="260">
        <v>211.05842415068949</v>
      </c>
      <c r="I325" s="265">
        <v>230.63409511843122</v>
      </c>
      <c r="J325" s="236">
        <v>19.575670967741729</v>
      </c>
      <c r="K325" s="330"/>
      <c r="L325" s="241">
        <v>4.3638072215156001</v>
      </c>
      <c r="M325" s="291">
        <v>0.5201300748087192</v>
      </c>
      <c r="N325" s="291">
        <v>0.5201300748087192</v>
      </c>
      <c r="O325" s="291">
        <v>0.5201300748087192</v>
      </c>
      <c r="P325" s="257">
        <v>0.5201300748087192</v>
      </c>
      <c r="Q325" s="430">
        <v>211.57855422549821</v>
      </c>
      <c r="R325" s="333"/>
      <c r="S325" s="451">
        <v>-3.1701351828915418E-2</v>
      </c>
      <c r="T325" s="452">
        <v>-3.7785414573342554E-3</v>
      </c>
      <c r="U325" s="452">
        <v>-3.7785414573342554E-3</v>
      </c>
      <c r="V325" s="453">
        <v>-3.7785414573342554E-3</v>
      </c>
      <c r="W325" s="314">
        <v>-3.7785414573342554E-3</v>
      </c>
      <c r="X325" s="75"/>
      <c r="Y325" s="547"/>
      <c r="Z325" s="547"/>
      <c r="AA325" s="547"/>
    </row>
    <row r="326" spans="1:27" x14ac:dyDescent="0.2">
      <c r="A326" s="315">
        <v>977</v>
      </c>
      <c r="B326" s="326" t="s">
        <v>303</v>
      </c>
      <c r="C326" s="315">
        <v>17</v>
      </c>
      <c r="D326" s="316">
        <v>14976</v>
      </c>
      <c r="E326" s="339">
        <v>21.5</v>
      </c>
      <c r="F326" s="328">
        <v>9.1999999999999993</v>
      </c>
      <c r="G326" s="323">
        <f t="shared" si="22"/>
        <v>-12.3</v>
      </c>
      <c r="H326" s="260">
        <v>57.285420135402987</v>
      </c>
      <c r="I326" s="265">
        <v>123.31823314258801</v>
      </c>
      <c r="J326" s="236">
        <v>66.032813007185027</v>
      </c>
      <c r="K326" s="330"/>
      <c r="L326" s="241">
        <v>4.3638072215155859</v>
      </c>
      <c r="M326" s="291">
        <v>25</v>
      </c>
      <c r="N326" s="291">
        <v>50</v>
      </c>
      <c r="O326" s="291">
        <v>52.67361466410911</v>
      </c>
      <c r="P326" s="257">
        <v>52.67361466410911</v>
      </c>
      <c r="Q326" s="430">
        <v>109.9590347995121</v>
      </c>
      <c r="R326" s="333"/>
      <c r="S326" s="451">
        <v>-2.8990960047223246E-2</v>
      </c>
      <c r="T326" s="452">
        <v>-0.16608753879115246</v>
      </c>
      <c r="U326" s="452">
        <v>-0.33217507758230491</v>
      </c>
      <c r="V326" s="453">
        <v>-0.34993724075181759</v>
      </c>
      <c r="W326" s="314">
        <v>-0.34993724075181759</v>
      </c>
      <c r="X326" s="75"/>
      <c r="Y326" s="547"/>
      <c r="Z326" s="547"/>
      <c r="AA326" s="547"/>
    </row>
    <row r="327" spans="1:27" x14ac:dyDescent="0.2">
      <c r="A327" s="315">
        <v>980</v>
      </c>
      <c r="B327" s="326" t="s">
        <v>304</v>
      </c>
      <c r="C327" s="315">
        <v>6</v>
      </c>
      <c r="D327" s="316">
        <v>32260</v>
      </c>
      <c r="E327" s="339">
        <v>20.5</v>
      </c>
      <c r="F327" s="328">
        <v>8.1999999999999993</v>
      </c>
      <c r="G327" s="323">
        <f t="shared" si="22"/>
        <v>-12.3</v>
      </c>
      <c r="H327" s="260">
        <v>-15.618802665444132</v>
      </c>
      <c r="I327" s="265">
        <v>24.334050241045272</v>
      </c>
      <c r="J327" s="236">
        <v>39.952852906489404</v>
      </c>
      <c r="K327" s="330"/>
      <c r="L327" s="241">
        <v>4.3638072215155859</v>
      </c>
      <c r="M327" s="291">
        <v>25</v>
      </c>
      <c r="N327" s="291">
        <v>27.886884079666075</v>
      </c>
      <c r="O327" s="291">
        <v>27.886884079666075</v>
      </c>
      <c r="P327" s="257">
        <v>27.886884079666075</v>
      </c>
      <c r="Q327" s="430">
        <v>12.268081414221941</v>
      </c>
      <c r="R327" s="333"/>
      <c r="S327" s="451">
        <v>-2.541862735671516E-2</v>
      </c>
      <c r="T327" s="452">
        <v>-0.14562185075104592</v>
      </c>
      <c r="U327" s="452">
        <v>-0.16243758685443405</v>
      </c>
      <c r="V327" s="453">
        <v>-0.16243758685443405</v>
      </c>
      <c r="W327" s="314">
        <v>-0.16243758685443405</v>
      </c>
      <c r="X327" s="75"/>
      <c r="Y327" s="547"/>
      <c r="Z327" s="547"/>
      <c r="AA327" s="547"/>
    </row>
    <row r="328" spans="1:27" x14ac:dyDescent="0.2">
      <c r="A328" s="315">
        <v>981</v>
      </c>
      <c r="B328" s="326" t="s">
        <v>305</v>
      </c>
      <c r="C328" s="315">
        <v>5</v>
      </c>
      <c r="D328" s="316">
        <v>2468</v>
      </c>
      <c r="E328" s="339">
        <v>21</v>
      </c>
      <c r="F328" s="328">
        <v>8.6999999999999993</v>
      </c>
      <c r="G328" s="323">
        <f t="shared" si="22"/>
        <v>-12.3</v>
      </c>
      <c r="H328" s="260">
        <v>37.859469859104799</v>
      </c>
      <c r="I328" s="265">
        <v>52.044759781227782</v>
      </c>
      <c r="J328" s="236">
        <v>14.185289922122983</v>
      </c>
      <c r="K328" s="330"/>
      <c r="L328" s="241">
        <v>4.3638072215155859</v>
      </c>
      <c r="M328" s="291">
        <v>-25</v>
      </c>
      <c r="N328" s="291">
        <v>-30.135000873363662</v>
      </c>
      <c r="O328" s="291">
        <v>-30.135000873363662</v>
      </c>
      <c r="P328" s="257">
        <v>-30.135000873363662</v>
      </c>
      <c r="Q328" s="430">
        <v>7.7244689857411366</v>
      </c>
      <c r="R328" s="333"/>
      <c r="S328" s="451">
        <v>-3.0483131958285024E-2</v>
      </c>
      <c r="T328" s="452">
        <v>0.1746361056464015</v>
      </c>
      <c r="U328" s="452">
        <v>0.21050636784700549</v>
      </c>
      <c r="V328" s="453">
        <v>0.21050636784700549</v>
      </c>
      <c r="W328" s="314">
        <v>0.21050636784700549</v>
      </c>
      <c r="X328" s="75"/>
      <c r="Y328" s="547"/>
      <c r="Z328" s="547"/>
      <c r="AA328" s="547"/>
    </row>
    <row r="329" spans="1:27" x14ac:dyDescent="0.2">
      <c r="A329" s="315">
        <v>989</v>
      </c>
      <c r="B329" s="326" t="s">
        <v>306</v>
      </c>
      <c r="C329" s="315">
        <v>14</v>
      </c>
      <c r="D329" s="316">
        <v>6178</v>
      </c>
      <c r="E329" s="339">
        <v>22</v>
      </c>
      <c r="F329" s="328">
        <v>9.6999999999999993</v>
      </c>
      <c r="G329" s="323">
        <f t="shared" si="22"/>
        <v>-12.3</v>
      </c>
      <c r="H329" s="260">
        <v>204.644497059424</v>
      </c>
      <c r="I329" s="265">
        <v>219.58262589906289</v>
      </c>
      <c r="J329" s="236">
        <v>14.938128839638892</v>
      </c>
      <c r="K329" s="330"/>
      <c r="L329" s="241">
        <v>4.3638072215155717</v>
      </c>
      <c r="M329" s="291">
        <v>14.14530334892504</v>
      </c>
      <c r="N329" s="291">
        <v>14.14530334892504</v>
      </c>
      <c r="O329" s="291">
        <v>14.14530334892504</v>
      </c>
      <c r="P329" s="257">
        <v>14.14530334892504</v>
      </c>
      <c r="Q329" s="430">
        <v>218.78980040834904</v>
      </c>
      <c r="R329" s="333"/>
      <c r="S329" s="451">
        <v>-2.9782421952080269E-2</v>
      </c>
      <c r="T329" s="452">
        <v>-9.653987254541152E-2</v>
      </c>
      <c r="U329" s="452">
        <v>-9.653987254541152E-2</v>
      </c>
      <c r="V329" s="453">
        <v>-9.653987254541152E-2</v>
      </c>
      <c r="W329" s="314">
        <v>-9.653987254541152E-2</v>
      </c>
      <c r="X329" s="75"/>
      <c r="Y329" s="547"/>
      <c r="Z329" s="547"/>
      <c r="AA329" s="547"/>
    </row>
    <row r="330" spans="1:27" x14ac:dyDescent="0.2">
      <c r="A330" s="315">
        <v>992</v>
      </c>
      <c r="B330" s="326" t="s">
        <v>307</v>
      </c>
      <c r="C330" s="315">
        <v>13</v>
      </c>
      <c r="D330" s="316">
        <v>19909</v>
      </c>
      <c r="E330" s="339">
        <v>21.5</v>
      </c>
      <c r="F330" s="328">
        <v>9.1999999999999993</v>
      </c>
      <c r="G330" s="323">
        <f t="shared" si="22"/>
        <v>-12.3</v>
      </c>
      <c r="H330" s="260">
        <v>381.85208360778063</v>
      </c>
      <c r="I330" s="265">
        <v>274.83903944484558</v>
      </c>
      <c r="J330" s="236">
        <v>-107.01304416293505</v>
      </c>
      <c r="K330" s="330"/>
      <c r="L330" s="241">
        <v>4.3638072215155717</v>
      </c>
      <c r="M330" s="291">
        <v>-25</v>
      </c>
      <c r="N330" s="291">
        <v>-50</v>
      </c>
      <c r="O330" s="291">
        <v>-75</v>
      </c>
      <c r="P330" s="257">
        <v>-100</v>
      </c>
      <c r="Q330" s="430">
        <v>281.85208360778063</v>
      </c>
      <c r="R330" s="333"/>
      <c r="S330" s="451">
        <v>-2.7808418844628157E-2</v>
      </c>
      <c r="T330" s="452">
        <v>0.15931282841460029</v>
      </c>
      <c r="U330" s="452">
        <v>0.31862565682920058</v>
      </c>
      <c r="V330" s="453">
        <v>0.47793848524380089</v>
      </c>
      <c r="W330" s="314">
        <v>0.63725131365840115</v>
      </c>
      <c r="X330" s="75"/>
      <c r="Y330" s="547"/>
      <c r="Z330" s="547"/>
      <c r="AA330" s="547"/>
    </row>
  </sheetData>
  <sortState ref="A18:BO314">
    <sortCondition ref="A18:A314"/>
  </sortState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T9" sqref="T9"/>
    </sheetView>
  </sheetViews>
  <sheetFormatPr defaultRowHeight="12.75" x14ac:dyDescent="0.2"/>
  <cols>
    <col min="1" max="1" width="15.5703125" style="435" customWidth="1"/>
    <col min="2" max="2" width="8.28515625" customWidth="1"/>
    <col min="3" max="3" width="2" customWidth="1"/>
    <col min="4" max="8" width="7.85546875" style="3" customWidth="1"/>
    <col min="9" max="9" width="1.5703125" style="2" customWidth="1"/>
    <col min="10" max="14" width="7.85546875" style="8" customWidth="1"/>
    <col min="15" max="15" width="3.42578125" style="2" customWidth="1"/>
    <col min="16" max="16" width="7" style="2" customWidth="1"/>
    <col min="17" max="17" width="6.85546875" style="2" customWidth="1"/>
    <col min="18" max="18" width="6.85546875" customWidth="1"/>
  </cols>
  <sheetData>
    <row r="1" spans="1:18" s="1" customFormat="1" ht="11.25" x14ac:dyDescent="0.2">
      <c r="A1" s="315" t="s">
        <v>450</v>
      </c>
      <c r="B1" s="315"/>
      <c r="C1" s="315"/>
      <c r="D1" s="324"/>
      <c r="E1" s="324"/>
      <c r="F1" s="324"/>
      <c r="G1" s="324"/>
      <c r="H1" s="324"/>
      <c r="I1" s="316"/>
      <c r="J1" s="327"/>
      <c r="K1" s="327"/>
      <c r="L1" s="327"/>
      <c r="M1" s="327"/>
      <c r="N1" s="327"/>
      <c r="O1" s="316"/>
      <c r="P1" s="316"/>
      <c r="Q1" s="316"/>
      <c r="R1" s="315"/>
    </row>
    <row r="2" spans="1:18" s="1" customFormat="1" ht="11.25" x14ac:dyDescent="0.2">
      <c r="A2" s="315"/>
      <c r="B2" s="315"/>
      <c r="C2" s="315"/>
      <c r="D2" s="324"/>
      <c r="E2" s="324"/>
      <c r="F2" s="324"/>
      <c r="G2" s="324"/>
      <c r="H2" s="324"/>
      <c r="I2" s="316"/>
      <c r="J2" s="327"/>
      <c r="K2" s="327"/>
      <c r="L2" s="327"/>
      <c r="M2" s="327"/>
      <c r="N2" s="327"/>
      <c r="O2" s="316"/>
      <c r="P2" s="316"/>
      <c r="Q2" s="316"/>
      <c r="R2" s="315"/>
    </row>
    <row r="3" spans="1:18" s="1" customFormat="1" ht="15.75" x14ac:dyDescent="0.25">
      <c r="A3" s="512" t="s">
        <v>539</v>
      </c>
      <c r="B3" s="315"/>
      <c r="C3" s="315"/>
      <c r="D3" s="324"/>
      <c r="E3" s="324"/>
      <c r="F3" s="324"/>
      <c r="G3" s="324"/>
      <c r="H3" s="324"/>
      <c r="I3" s="316"/>
      <c r="J3" s="327"/>
      <c r="K3" s="327"/>
      <c r="L3" s="327"/>
      <c r="M3" s="327"/>
      <c r="N3" s="327"/>
      <c r="O3" s="316"/>
      <c r="P3" s="316"/>
      <c r="Q3" s="316"/>
      <c r="R3" s="315"/>
    </row>
    <row r="4" spans="1:18" s="1" customFormat="1" ht="15.75" x14ac:dyDescent="0.25">
      <c r="A4" s="512" t="s">
        <v>604</v>
      </c>
      <c r="B4" s="315"/>
      <c r="C4" s="315"/>
      <c r="D4" s="324"/>
      <c r="E4" s="324"/>
      <c r="F4" s="324"/>
      <c r="G4" s="324"/>
      <c r="H4" s="324"/>
      <c r="I4" s="316"/>
      <c r="J4" s="327"/>
      <c r="K4" s="327"/>
      <c r="L4" s="327"/>
      <c r="M4" s="327"/>
      <c r="N4" s="327"/>
      <c r="O4" s="316"/>
      <c r="P4" s="537"/>
      <c r="Q4" s="537"/>
      <c r="R4" s="315"/>
    </row>
    <row r="5" spans="1:18" x14ac:dyDescent="0.2">
      <c r="A5" s="333"/>
      <c r="B5" s="333"/>
      <c r="C5" s="333"/>
      <c r="D5" s="324"/>
      <c r="E5" s="324"/>
      <c r="F5" s="532"/>
      <c r="G5" s="324"/>
      <c r="H5" s="324"/>
      <c r="I5" s="538"/>
      <c r="J5" s="538"/>
      <c r="K5" s="538"/>
      <c r="L5" s="538"/>
      <c r="M5" s="535"/>
      <c r="N5" s="327"/>
      <c r="O5" s="316"/>
      <c r="P5" s="327" t="s">
        <v>605</v>
      </c>
      <c r="Q5" s="316"/>
      <c r="R5" s="333"/>
    </row>
    <row r="6" spans="1:18" x14ac:dyDescent="0.2">
      <c r="A6" s="333"/>
      <c r="B6" s="333"/>
      <c r="C6" s="333"/>
      <c r="D6" s="324"/>
      <c r="E6" s="324"/>
      <c r="F6" s="324"/>
      <c r="G6" s="324"/>
      <c r="H6" s="324"/>
      <c r="I6" s="316"/>
      <c r="J6" s="327"/>
      <c r="K6" s="327"/>
      <c r="L6" s="327"/>
      <c r="M6" s="327"/>
      <c r="N6" s="327"/>
      <c r="O6" s="316"/>
      <c r="P6" s="316"/>
      <c r="Q6" s="316"/>
      <c r="R6" s="333"/>
    </row>
    <row r="7" spans="1:18" x14ac:dyDescent="0.2">
      <c r="A7" s="316"/>
      <c r="B7" s="244" t="s">
        <v>314</v>
      </c>
      <c r="C7" s="514"/>
      <c r="D7" s="504" t="s">
        <v>556</v>
      </c>
      <c r="E7" s="235"/>
      <c r="F7" s="235"/>
      <c r="G7" s="235"/>
      <c r="H7" s="151"/>
      <c r="I7" s="316"/>
      <c r="J7" s="256" t="s">
        <v>557</v>
      </c>
      <c r="K7" s="54"/>
      <c r="L7" s="54"/>
      <c r="M7" s="54"/>
      <c r="N7" s="126" t="s">
        <v>538</v>
      </c>
      <c r="O7" s="316"/>
      <c r="P7" s="340" t="s">
        <v>310</v>
      </c>
      <c r="Q7" s="514" t="s">
        <v>599</v>
      </c>
      <c r="R7" s="515" t="s">
        <v>599</v>
      </c>
    </row>
    <row r="8" spans="1:18" x14ac:dyDescent="0.2">
      <c r="A8" s="316"/>
      <c r="B8" s="244" t="s">
        <v>315</v>
      </c>
      <c r="C8" s="514"/>
      <c r="D8" s="504" t="s">
        <v>555</v>
      </c>
      <c r="E8" s="235"/>
      <c r="F8" s="235"/>
      <c r="G8" s="235"/>
      <c r="H8" s="151"/>
      <c r="I8" s="316"/>
      <c r="J8" s="256" t="s">
        <v>558</v>
      </c>
      <c r="K8" s="54"/>
      <c r="L8" s="54"/>
      <c r="M8" s="54"/>
      <c r="N8" s="126" t="s">
        <v>562</v>
      </c>
      <c r="O8" s="316"/>
      <c r="P8" s="340" t="s">
        <v>308</v>
      </c>
      <c r="Q8" s="514">
        <v>2016</v>
      </c>
      <c r="R8" s="515">
        <v>2016</v>
      </c>
    </row>
    <row r="9" spans="1:18" x14ac:dyDescent="0.2">
      <c r="A9" s="316"/>
      <c r="B9" s="244"/>
      <c r="C9" s="514"/>
      <c r="D9" s="505" t="s">
        <v>531</v>
      </c>
      <c r="E9" s="235" t="s">
        <v>532</v>
      </c>
      <c r="F9" s="235" t="s">
        <v>533</v>
      </c>
      <c r="G9" s="235" t="s">
        <v>534</v>
      </c>
      <c r="H9" s="151" t="s">
        <v>535</v>
      </c>
      <c r="I9" s="316"/>
      <c r="J9" s="256" t="s">
        <v>560</v>
      </c>
      <c r="K9" s="54"/>
      <c r="L9" s="54"/>
      <c r="M9" s="54"/>
      <c r="N9" s="126" t="s">
        <v>352</v>
      </c>
      <c r="O9" s="316"/>
      <c r="P9" s="340" t="s">
        <v>309</v>
      </c>
      <c r="Q9" s="514" t="s">
        <v>600</v>
      </c>
      <c r="R9" s="515" t="s">
        <v>602</v>
      </c>
    </row>
    <row r="10" spans="1:18" x14ac:dyDescent="0.2">
      <c r="A10" s="316"/>
      <c r="B10" s="244" t="s">
        <v>309</v>
      </c>
      <c r="C10" s="514"/>
      <c r="D10" s="505" t="s">
        <v>309</v>
      </c>
      <c r="E10" s="235" t="s">
        <v>309</v>
      </c>
      <c r="F10" s="235" t="s">
        <v>309</v>
      </c>
      <c r="G10" s="235" t="s">
        <v>309</v>
      </c>
      <c r="H10" s="151" t="s">
        <v>309</v>
      </c>
      <c r="I10" s="316"/>
      <c r="J10" s="125" t="s">
        <v>531</v>
      </c>
      <c r="K10" s="46" t="s">
        <v>532</v>
      </c>
      <c r="L10" s="46" t="s">
        <v>533</v>
      </c>
      <c r="M10" s="46" t="s">
        <v>534</v>
      </c>
      <c r="N10" s="126" t="s">
        <v>535</v>
      </c>
      <c r="O10" s="316"/>
      <c r="P10" s="516"/>
      <c r="Q10" s="514" t="s">
        <v>601</v>
      </c>
      <c r="R10" s="515" t="s">
        <v>603</v>
      </c>
    </row>
    <row r="11" spans="1:18" x14ac:dyDescent="0.2">
      <c r="A11" s="327" t="s">
        <v>10</v>
      </c>
      <c r="B11" s="260">
        <v>41.689577240599334</v>
      </c>
      <c r="C11" s="460"/>
      <c r="D11" s="505">
        <v>4.3638072215155859</v>
      </c>
      <c r="E11" s="235">
        <v>2.6999519406818351</v>
      </c>
      <c r="F11" s="235">
        <v>4.9707852819307661</v>
      </c>
      <c r="G11" s="235">
        <v>6.133750468608838</v>
      </c>
      <c r="H11" s="151">
        <v>5.6503944605709435</v>
      </c>
      <c r="I11" s="316"/>
      <c r="J11" s="509">
        <v>-2.4050396467884205E-2</v>
      </c>
      <c r="K11" s="510">
        <v>-1.4353065104192797E-2</v>
      </c>
      <c r="L11" s="510">
        <v>-2.5079476254587105E-2</v>
      </c>
      <c r="M11" s="510">
        <v>-0.03</v>
      </c>
      <c r="N11" s="511">
        <v>-2.6116695715055916E-2</v>
      </c>
      <c r="O11" s="316"/>
      <c r="P11" s="516">
        <v>181.44429458128792</v>
      </c>
      <c r="Q11" s="517">
        <v>7.57</v>
      </c>
      <c r="R11" s="518">
        <f>12.3+Q11</f>
        <v>19.87</v>
      </c>
    </row>
    <row r="12" spans="1:18" x14ac:dyDescent="0.2">
      <c r="A12" s="316"/>
      <c r="B12" s="260"/>
      <c r="C12" s="460"/>
      <c r="D12" s="505"/>
      <c r="E12" s="235"/>
      <c r="F12" s="235"/>
      <c r="G12" s="235"/>
      <c r="H12" s="151"/>
      <c r="I12" s="316"/>
      <c r="J12" s="509"/>
      <c r="K12" s="510"/>
      <c r="L12" s="510"/>
      <c r="M12" s="510"/>
      <c r="N12" s="511"/>
      <c r="O12" s="316"/>
      <c r="P12" s="516"/>
      <c r="Q12" s="517"/>
      <c r="R12" s="518"/>
    </row>
    <row r="13" spans="1:18" x14ac:dyDescent="0.2">
      <c r="A13" s="513" t="s">
        <v>571</v>
      </c>
      <c r="B13" s="260"/>
      <c r="C13" s="460"/>
      <c r="D13" s="506"/>
      <c r="E13" s="507"/>
      <c r="F13" s="507"/>
      <c r="G13" s="507"/>
      <c r="H13" s="508"/>
      <c r="I13" s="316"/>
      <c r="J13" s="256"/>
      <c r="K13" s="54"/>
      <c r="L13" s="54"/>
      <c r="M13" s="54"/>
      <c r="N13" s="257"/>
      <c r="O13" s="316"/>
      <c r="P13" s="341"/>
      <c r="Q13" s="458"/>
      <c r="R13" s="518"/>
    </row>
    <row r="14" spans="1:18" x14ac:dyDescent="0.2">
      <c r="A14" s="327" t="s">
        <v>572</v>
      </c>
      <c r="B14" s="260">
        <f>MAX(B17:B34)</f>
        <v>236.75961800928783</v>
      </c>
      <c r="C14" s="460"/>
      <c r="D14" s="152">
        <f>MAX(D17:D34)</f>
        <v>4.3638072215156285</v>
      </c>
      <c r="E14" s="291">
        <f>MAX(E17:E34)</f>
        <v>21.353005134986162</v>
      </c>
      <c r="F14" s="291">
        <f>MAX(F17:F34)</f>
        <v>34.61371511784597</v>
      </c>
      <c r="G14" s="291">
        <f>MAX(G17:G34)</f>
        <v>50.854246184629339</v>
      </c>
      <c r="H14" s="153">
        <f>MAX(H17:H34)</f>
        <v>68.310589491952584</v>
      </c>
      <c r="I14" s="327"/>
      <c r="J14" s="509">
        <v>-1.9803596101837365E-2</v>
      </c>
      <c r="K14" s="510">
        <v>9.690306372123747E-2</v>
      </c>
      <c r="L14" s="510">
        <v>0.15708210720174878</v>
      </c>
      <c r="M14" s="510">
        <v>0.23078401505418022</v>
      </c>
      <c r="N14" s="511">
        <v>0.31000345686837988</v>
      </c>
      <c r="O14" s="327"/>
      <c r="P14" s="516">
        <f>MAX(P17:P34)</f>
        <v>220.35428308451154</v>
      </c>
      <c r="Q14" s="517">
        <f>MAX(Q17:Q34)</f>
        <v>9.123716285954977</v>
      </c>
      <c r="R14" s="518">
        <f>MAX(R17:R34)</f>
        <v>21.423716285954978</v>
      </c>
    </row>
    <row r="15" spans="1:18" x14ac:dyDescent="0.2">
      <c r="A15" s="327" t="s">
        <v>573</v>
      </c>
      <c r="B15" s="260">
        <f>MIN(B17:B34)</f>
        <v>-69.833654931720645</v>
      </c>
      <c r="C15" s="460"/>
      <c r="D15" s="152">
        <f>MIN(D17:D34)</f>
        <v>4.3638072215155432</v>
      </c>
      <c r="E15" s="291">
        <f>MIN(E17:E34)</f>
        <v>-22.541146428641213</v>
      </c>
      <c r="F15" s="291">
        <f>MIN(F17:F34)</f>
        <v>-43.133238232891728</v>
      </c>
      <c r="G15" s="291">
        <f>MIN(G17:G34)</f>
        <v>-53.053452217174822</v>
      </c>
      <c r="H15" s="153">
        <f>MIN(H17:H34)</f>
        <v>-66.259140937303599</v>
      </c>
      <c r="I15" s="327"/>
      <c r="J15" s="509">
        <v>-2.9676786378676538E-2</v>
      </c>
      <c r="K15" s="510">
        <v>-0.15329476150894861</v>
      </c>
      <c r="L15" s="510">
        <v>-0.29333465753180771</v>
      </c>
      <c r="M15" s="510">
        <v>-0.36079869897497768</v>
      </c>
      <c r="N15" s="511">
        <v>-0.45060614995454989</v>
      </c>
      <c r="O15" s="327"/>
      <c r="P15" s="516">
        <f>MIN(P17:P34)</f>
        <v>147.04446653466053</v>
      </c>
      <c r="Q15" s="517">
        <f>MIN(Q17:Q34)</f>
        <v>6.5634152796326841</v>
      </c>
      <c r="R15" s="518">
        <f>MIN(R17:R34)</f>
        <v>18.863415279632683</v>
      </c>
    </row>
    <row r="16" spans="1:18" x14ac:dyDescent="0.2">
      <c r="A16" s="316"/>
      <c r="B16" s="260"/>
      <c r="C16" s="460"/>
      <c r="D16" s="505"/>
      <c r="E16" s="235"/>
      <c r="F16" s="235"/>
      <c r="G16" s="235"/>
      <c r="H16" s="151"/>
      <c r="I16" s="316"/>
      <c r="J16" s="509"/>
      <c r="K16" s="510"/>
      <c r="L16" s="510"/>
      <c r="M16" s="510"/>
      <c r="N16" s="511"/>
      <c r="O16" s="316"/>
      <c r="P16" s="516"/>
      <c r="Q16" s="517"/>
      <c r="R16" s="518"/>
    </row>
    <row r="17" spans="1:18" x14ac:dyDescent="0.2">
      <c r="A17" s="327" t="s">
        <v>574</v>
      </c>
      <c r="B17" s="260">
        <v>-56.312331176065186</v>
      </c>
      <c r="C17" s="460"/>
      <c r="D17" s="505">
        <v>4.3638072215156001</v>
      </c>
      <c r="E17" s="235">
        <v>15.26657549979771</v>
      </c>
      <c r="F17" s="235">
        <v>29.786212937297567</v>
      </c>
      <c r="G17" s="235">
        <v>37.233834142967559</v>
      </c>
      <c r="H17" s="151">
        <v>37.845270332440293</v>
      </c>
      <c r="I17" s="316"/>
      <c r="J17" s="509">
        <v>-1.9803596101837365E-2</v>
      </c>
      <c r="K17" s="510">
        <v>-6.9281954886906305E-2</v>
      </c>
      <c r="L17" s="510">
        <v>-0.13517419548352408</v>
      </c>
      <c r="M17" s="510">
        <v>-0.16897259096473938</v>
      </c>
      <c r="N17" s="511">
        <v>-0.17174737791652389</v>
      </c>
      <c r="O17" s="316"/>
      <c r="P17" s="516">
        <v>220.35428308451154</v>
      </c>
      <c r="Q17" s="517">
        <v>6.5634152796326841</v>
      </c>
      <c r="R17" s="518">
        <f t="shared" ref="R17:R45" si="0">12.3+Q17</f>
        <v>18.863415279632683</v>
      </c>
    </row>
    <row r="18" spans="1:18" x14ac:dyDescent="0.2">
      <c r="A18" s="327" t="s">
        <v>575</v>
      </c>
      <c r="B18" s="260">
        <v>-2.6303218519790028</v>
      </c>
      <c r="C18" s="460"/>
      <c r="D18" s="505">
        <v>4.3638072215155876</v>
      </c>
      <c r="E18" s="235">
        <v>8.8097516245411729</v>
      </c>
      <c r="F18" s="235">
        <v>6.1480220453332333</v>
      </c>
      <c r="G18" s="235">
        <v>6.3306543282539209</v>
      </c>
      <c r="H18" s="151">
        <v>7.7736279404317283</v>
      </c>
      <c r="I18" s="316"/>
      <c r="J18" s="509">
        <v>-2.4896106647739256E-2</v>
      </c>
      <c r="K18" s="510">
        <v>-5.0260816954351278E-2</v>
      </c>
      <c r="L18" s="510">
        <v>-3.5075291996998097E-2</v>
      </c>
      <c r="M18" s="510">
        <v>-3.6117233714885073E-2</v>
      </c>
      <c r="N18" s="511">
        <v>-4.4349592092571465E-2</v>
      </c>
      <c r="O18" s="316"/>
      <c r="P18" s="516">
        <v>175.2807088779021</v>
      </c>
      <c r="Q18" s="517">
        <v>7.5533729725126157</v>
      </c>
      <c r="R18" s="518">
        <f t="shared" si="0"/>
        <v>19.853372972512616</v>
      </c>
    </row>
    <row r="19" spans="1:18" x14ac:dyDescent="0.2">
      <c r="A19" s="327" t="s">
        <v>576</v>
      </c>
      <c r="B19" s="260">
        <v>-36.430014490762737</v>
      </c>
      <c r="C19" s="460"/>
      <c r="D19" s="505">
        <v>4.3638072215155859</v>
      </c>
      <c r="E19" s="235">
        <v>-12.146860916504934</v>
      </c>
      <c r="F19" s="235">
        <v>-23.000167274612139</v>
      </c>
      <c r="G19" s="235">
        <v>-24.945011145792407</v>
      </c>
      <c r="H19" s="151">
        <v>-25.062264878650446</v>
      </c>
      <c r="I19" s="316"/>
      <c r="J19" s="509">
        <v>-2.5736293731294251E-2</v>
      </c>
      <c r="K19" s="510">
        <v>7.1638173867766608E-2</v>
      </c>
      <c r="L19" s="510">
        <v>0.13564739018025052</v>
      </c>
      <c r="M19" s="510">
        <v>0.14711743699703428</v>
      </c>
      <c r="N19" s="511">
        <v>0.14780896078732608</v>
      </c>
      <c r="O19" s="316"/>
      <c r="P19" s="516">
        <v>169.5584945943238</v>
      </c>
      <c r="Q19" s="517">
        <v>7.8367308959781434</v>
      </c>
      <c r="R19" s="518">
        <f t="shared" si="0"/>
        <v>20.136730895978143</v>
      </c>
    </row>
    <row r="20" spans="1:18" x14ac:dyDescent="0.2">
      <c r="A20" s="327" t="s">
        <v>577</v>
      </c>
      <c r="B20" s="260">
        <v>106.93602640218646</v>
      </c>
      <c r="C20" s="460"/>
      <c r="D20" s="505">
        <v>4.3638072215155859</v>
      </c>
      <c r="E20" s="235">
        <v>-7.3517930126752304</v>
      </c>
      <c r="F20" s="235">
        <v>-6.5858295105641105</v>
      </c>
      <c r="G20" s="235">
        <v>-9.3876309269031992</v>
      </c>
      <c r="H20" s="151">
        <v>-13.498656659784587</v>
      </c>
      <c r="I20" s="316"/>
      <c r="J20" s="509">
        <v>-2.4854718791672004E-2</v>
      </c>
      <c r="K20" s="510">
        <v>4.1873240193493123E-2</v>
      </c>
      <c r="L20" s="510">
        <v>3.7510580139265483E-2</v>
      </c>
      <c r="M20" s="510">
        <v>5.3468660498514384E-2</v>
      </c>
      <c r="N20" s="511">
        <v>7.6883624393415034E-2</v>
      </c>
      <c r="O20" s="316"/>
      <c r="P20" s="516">
        <v>175.57258475109981</v>
      </c>
      <c r="Q20" s="517">
        <v>8.2000402955120428</v>
      </c>
      <c r="R20" s="518">
        <f t="shared" si="0"/>
        <v>20.500040295512044</v>
      </c>
    </row>
    <row r="21" spans="1:18" x14ac:dyDescent="0.2">
      <c r="A21" s="327" t="s">
        <v>578</v>
      </c>
      <c r="B21" s="260">
        <v>-69.833654931720645</v>
      </c>
      <c r="C21" s="460"/>
      <c r="D21" s="505">
        <v>4.3638072215155717</v>
      </c>
      <c r="E21" s="235">
        <v>6.7698774483617541</v>
      </c>
      <c r="F21" s="235">
        <v>10.903056156437103</v>
      </c>
      <c r="G21" s="235">
        <v>10.276831206473936</v>
      </c>
      <c r="H21" s="151">
        <v>9.266786601573024</v>
      </c>
      <c r="I21" s="316"/>
      <c r="J21" s="509">
        <v>-2.4911100456138362E-2</v>
      </c>
      <c r="K21" s="510">
        <v>-3.8646321579099002E-2</v>
      </c>
      <c r="L21" s="510">
        <v>-6.2240862944809919E-2</v>
      </c>
      <c r="M21" s="510">
        <v>-5.8666013771877225E-2</v>
      </c>
      <c r="N21" s="511">
        <v>-5.2900103102448401E-2</v>
      </c>
      <c r="O21" s="316"/>
      <c r="P21" s="516">
        <v>175.17520870661829</v>
      </c>
      <c r="Q21" s="517">
        <v>7.9388418685435651</v>
      </c>
      <c r="R21" s="518">
        <f t="shared" si="0"/>
        <v>20.238841868543567</v>
      </c>
    </row>
    <row r="22" spans="1:18" x14ac:dyDescent="0.2">
      <c r="A22" s="327" t="s">
        <v>579</v>
      </c>
      <c r="B22" s="260">
        <v>129.27541128367423</v>
      </c>
      <c r="C22" s="460"/>
      <c r="D22" s="505">
        <v>4.3638072215155717</v>
      </c>
      <c r="E22" s="235">
        <v>-17.019092839717999</v>
      </c>
      <c r="F22" s="235">
        <v>-35.503417795536777</v>
      </c>
      <c r="G22" s="235">
        <v>-53.053452217174822</v>
      </c>
      <c r="H22" s="151">
        <v>-66.259140937303599</v>
      </c>
      <c r="I22" s="316"/>
      <c r="J22" s="509">
        <v>-2.6129978239766562E-2</v>
      </c>
      <c r="K22" s="510">
        <v>0.10190838022582234</v>
      </c>
      <c r="L22" s="510">
        <v>0.21259040267881518</v>
      </c>
      <c r="M22" s="510">
        <v>0.3176780003351774</v>
      </c>
      <c r="N22" s="511">
        <v>0.3967521531063562</v>
      </c>
      <c r="O22" s="316"/>
      <c r="P22" s="516">
        <v>167.00385976113836</v>
      </c>
      <c r="Q22" s="517">
        <v>8.1610322748170727</v>
      </c>
      <c r="R22" s="518">
        <f t="shared" si="0"/>
        <v>20.461032274817072</v>
      </c>
    </row>
    <row r="23" spans="1:18" x14ac:dyDescent="0.2">
      <c r="A23" s="327" t="s">
        <v>580</v>
      </c>
      <c r="B23" s="260">
        <v>236.75961800928783</v>
      </c>
      <c r="C23" s="460"/>
      <c r="D23" s="505">
        <v>4.3638072215156285</v>
      </c>
      <c r="E23" s="235">
        <v>-22.541146428641213</v>
      </c>
      <c r="F23" s="235">
        <v>-43.133238232891728</v>
      </c>
      <c r="G23" s="235">
        <v>-47.247546201954322</v>
      </c>
      <c r="H23" s="151">
        <v>-48.015096158030786</v>
      </c>
      <c r="I23" s="316"/>
      <c r="J23" s="509">
        <v>-2.5031230506351729E-2</v>
      </c>
      <c r="K23" s="510">
        <v>0.12929824886645133</v>
      </c>
      <c r="L23" s="510">
        <v>0.24741652733181568</v>
      </c>
      <c r="M23" s="510">
        <v>0.27101660541041533</v>
      </c>
      <c r="N23" s="511">
        <v>0.27541934799284706</v>
      </c>
      <c r="O23" s="316"/>
      <c r="P23" s="516">
        <v>174.33450666391741</v>
      </c>
      <c r="Q23" s="517">
        <v>8.3520831752314315</v>
      </c>
      <c r="R23" s="518">
        <f t="shared" si="0"/>
        <v>20.652083175231432</v>
      </c>
    </row>
    <row r="24" spans="1:18" x14ac:dyDescent="0.2">
      <c r="A24" s="327" t="s">
        <v>581</v>
      </c>
      <c r="B24" s="260">
        <v>180.46227737802818</v>
      </c>
      <c r="C24" s="460"/>
      <c r="D24" s="505">
        <v>4.3638072215156001</v>
      </c>
      <c r="E24" s="235">
        <v>-7.1750665196551893</v>
      </c>
      <c r="F24" s="235">
        <v>-16.399323524603432</v>
      </c>
      <c r="G24" s="235">
        <v>-24.955900874850187</v>
      </c>
      <c r="H24" s="151">
        <v>-32.891510305306809</v>
      </c>
      <c r="I24" s="316"/>
      <c r="J24" s="509">
        <v>-2.5371970656793228E-2</v>
      </c>
      <c r="K24" s="510">
        <v>4.1717144675791719E-2</v>
      </c>
      <c r="L24" s="510">
        <v>9.5348656376480975E-2</v>
      </c>
      <c r="M24" s="510">
        <v>0.14509815685456165</v>
      </c>
      <c r="N24" s="511">
        <v>0.19123723665181006</v>
      </c>
      <c r="O24" s="316"/>
      <c r="P24" s="516">
        <v>171.99323144996666</v>
      </c>
      <c r="Q24" s="517">
        <v>8.3126169999528603</v>
      </c>
      <c r="R24" s="518">
        <f t="shared" si="0"/>
        <v>20.612616999952863</v>
      </c>
    </row>
    <row r="25" spans="1:18" x14ac:dyDescent="0.2">
      <c r="A25" s="327" t="s">
        <v>582</v>
      </c>
      <c r="B25" s="260">
        <v>161.57084229108884</v>
      </c>
      <c r="C25" s="460"/>
      <c r="D25" s="505">
        <v>4.3638072215156285</v>
      </c>
      <c r="E25" s="235">
        <v>-3.4784444649714317</v>
      </c>
      <c r="F25" s="235">
        <v>-7.2193729155000028</v>
      </c>
      <c r="G25" s="235">
        <v>-13.011341203932005</v>
      </c>
      <c r="H25" s="151">
        <v>-18.427364861531913</v>
      </c>
      <c r="I25" s="316"/>
      <c r="J25" s="509">
        <v>-2.825487936823131E-2</v>
      </c>
      <c r="K25" s="510">
        <v>2.2522312228248305E-2</v>
      </c>
      <c r="L25" s="510">
        <v>4.6744161803481815E-2</v>
      </c>
      <c r="M25" s="510">
        <v>8.4246131296402807E-2</v>
      </c>
      <c r="N25" s="511">
        <v>0.11931392584664478</v>
      </c>
      <c r="O25" s="316"/>
      <c r="P25" s="516">
        <v>154.44437630203171</v>
      </c>
      <c r="Q25" s="517">
        <v>8.6154850455154151</v>
      </c>
      <c r="R25" s="518">
        <f t="shared" si="0"/>
        <v>20.915485045515418</v>
      </c>
    </row>
    <row r="26" spans="1:18" x14ac:dyDescent="0.2">
      <c r="A26" s="327" t="s">
        <v>583</v>
      </c>
      <c r="B26" s="260">
        <v>112.94043157414718</v>
      </c>
      <c r="C26" s="460"/>
      <c r="D26" s="505">
        <v>4.3638072215155717</v>
      </c>
      <c r="E26" s="235">
        <v>-1.3170174063289721</v>
      </c>
      <c r="F26" s="235">
        <v>-6.5767950316128179</v>
      </c>
      <c r="G26" s="235">
        <v>-12.515706177546676</v>
      </c>
      <c r="H26" s="151">
        <v>-18.86170038032779</v>
      </c>
      <c r="I26" s="316"/>
      <c r="J26" s="509">
        <v>-2.7360471098333491E-2</v>
      </c>
      <c r="K26" s="510">
        <v>8.2575180003829594E-3</v>
      </c>
      <c r="L26" s="510">
        <v>4.1235600302162362E-2</v>
      </c>
      <c r="M26" s="510">
        <v>7.8471756373112697E-2</v>
      </c>
      <c r="N26" s="511">
        <v>0.11826026722192196</v>
      </c>
      <c r="O26" s="316"/>
      <c r="P26" s="516">
        <v>159.49313174586999</v>
      </c>
      <c r="Q26" s="517">
        <v>8.3768439309348803</v>
      </c>
      <c r="R26" s="518">
        <f t="shared" si="0"/>
        <v>20.676843930934879</v>
      </c>
    </row>
    <row r="27" spans="1:18" x14ac:dyDescent="0.2">
      <c r="A27" s="327" t="s">
        <v>584</v>
      </c>
      <c r="B27" s="260">
        <v>231.45417919329978</v>
      </c>
      <c r="C27" s="460"/>
      <c r="D27" s="505">
        <v>4.3638072215155717</v>
      </c>
      <c r="E27" s="235">
        <v>-16.828823912742763</v>
      </c>
      <c r="F27" s="235">
        <v>-34.381074328475989</v>
      </c>
      <c r="G27" s="235">
        <v>-42.421386569876375</v>
      </c>
      <c r="H27" s="151">
        <v>-49.925331152340448</v>
      </c>
      <c r="I27" s="316"/>
      <c r="J27" s="509">
        <v>-2.9676786378676538E-2</v>
      </c>
      <c r="K27" s="510">
        <v>0.11444717580566667</v>
      </c>
      <c r="L27" s="510">
        <v>0.23381413213785823</v>
      </c>
      <c r="M27" s="510">
        <v>0.28849359360202131</v>
      </c>
      <c r="N27" s="511">
        <v>0.33952539887362793</v>
      </c>
      <c r="O27" s="316"/>
      <c r="P27" s="516">
        <v>147.04446653466053</v>
      </c>
      <c r="Q27" s="517">
        <v>8.5340122154467384</v>
      </c>
      <c r="R27" s="518">
        <f t="shared" si="0"/>
        <v>20.834012215446741</v>
      </c>
    </row>
    <row r="28" spans="1:18" x14ac:dyDescent="0.2">
      <c r="A28" s="327" t="s">
        <v>585</v>
      </c>
      <c r="B28" s="260">
        <v>118.14799879274167</v>
      </c>
      <c r="C28" s="460"/>
      <c r="D28" s="505">
        <v>4.3638072215156285</v>
      </c>
      <c r="E28" s="235">
        <v>-19.019369898485849</v>
      </c>
      <c r="F28" s="235">
        <v>-34.828953641088916</v>
      </c>
      <c r="G28" s="235">
        <v>-40.475059526757178</v>
      </c>
      <c r="H28" s="151">
        <v>-45.520874504032804</v>
      </c>
      <c r="I28" s="316"/>
      <c r="J28" s="509">
        <v>-2.7532183147211033E-2</v>
      </c>
      <c r="K28" s="510">
        <v>0.11999722921027516</v>
      </c>
      <c r="L28" s="510">
        <v>0.21974323836861279</v>
      </c>
      <c r="M28" s="510">
        <v>0.25536571512384726</v>
      </c>
      <c r="N28" s="511">
        <v>0.28720082951578013</v>
      </c>
      <c r="O28" s="316"/>
      <c r="P28" s="516">
        <v>158.49840886873787</v>
      </c>
      <c r="Q28" s="517">
        <v>8.1765246668239104</v>
      </c>
      <c r="R28" s="518">
        <f t="shared" si="0"/>
        <v>20.476524666823913</v>
      </c>
    </row>
    <row r="29" spans="1:18" x14ac:dyDescent="0.2">
      <c r="A29" s="327" t="s">
        <v>586</v>
      </c>
      <c r="B29" s="260">
        <v>170.50921184729671</v>
      </c>
      <c r="C29" s="460"/>
      <c r="D29" s="505">
        <v>4.3638072215155432</v>
      </c>
      <c r="E29" s="235">
        <v>3.9912016200521236</v>
      </c>
      <c r="F29" s="235">
        <v>9.4250390579968553</v>
      </c>
      <c r="G29" s="235">
        <v>7.8276142163667259</v>
      </c>
      <c r="H29" s="151">
        <v>5.6844971360347927</v>
      </c>
      <c r="I29" s="316"/>
      <c r="J29" s="509">
        <v>-2.9145740291194558E-2</v>
      </c>
      <c r="K29" s="510">
        <v>-2.6657118420422374E-2</v>
      </c>
      <c r="L29" s="510">
        <v>-6.2949559106173933E-2</v>
      </c>
      <c r="M29" s="510">
        <v>-5.2280405496614439E-2</v>
      </c>
      <c r="N29" s="511">
        <v>-3.796658944878168E-2</v>
      </c>
      <c r="O29" s="316"/>
      <c r="P29" s="516">
        <v>149.72367069481939</v>
      </c>
      <c r="Q29" s="517">
        <v>8.8342617853294279</v>
      </c>
      <c r="R29" s="518">
        <f t="shared" si="0"/>
        <v>21.134261785329429</v>
      </c>
    </row>
    <row r="30" spans="1:18" x14ac:dyDescent="0.2">
      <c r="A30" s="327" t="s">
        <v>587</v>
      </c>
      <c r="B30" s="260">
        <v>15.86628911270129</v>
      </c>
      <c r="C30" s="460"/>
      <c r="D30" s="505">
        <v>4.3638072215155734</v>
      </c>
      <c r="E30" s="235">
        <v>16.29655111389927</v>
      </c>
      <c r="F30" s="235">
        <v>33.934298484958475</v>
      </c>
      <c r="G30" s="235">
        <v>50.854246184629339</v>
      </c>
      <c r="H30" s="151">
        <v>68.310589491952584</v>
      </c>
      <c r="I30" s="316"/>
      <c r="J30" s="509">
        <v>-2.5924456291669621E-2</v>
      </c>
      <c r="K30" s="510">
        <v>-9.6814365440852868E-2</v>
      </c>
      <c r="L30" s="510">
        <v>-0.20159649434656793</v>
      </c>
      <c r="M30" s="510">
        <v>-0.30211432713137898</v>
      </c>
      <c r="N30" s="511">
        <v>-0.40581877283920503</v>
      </c>
      <c r="O30" s="316"/>
      <c r="P30" s="516">
        <v>168.32782035694257</v>
      </c>
      <c r="Q30" s="517">
        <v>8.2974473857545732</v>
      </c>
      <c r="R30" s="518">
        <f t="shared" si="0"/>
        <v>20.597447385754574</v>
      </c>
    </row>
    <row r="31" spans="1:18" x14ac:dyDescent="0.2">
      <c r="A31" s="327" t="s">
        <v>588</v>
      </c>
      <c r="B31" s="260">
        <v>72.77190149113612</v>
      </c>
      <c r="C31" s="460"/>
      <c r="D31" s="505">
        <v>4.3638072215156001</v>
      </c>
      <c r="E31" s="235">
        <v>21.353005134986162</v>
      </c>
      <c r="F31" s="235">
        <v>32.908212090941518</v>
      </c>
      <c r="G31" s="235">
        <v>36.517725108142812</v>
      </c>
      <c r="H31" s="151">
        <v>38.356468272892002</v>
      </c>
      <c r="I31" s="316"/>
      <c r="J31" s="509">
        <v>-2.801948481309869E-2</v>
      </c>
      <c r="K31" s="510">
        <v>-0.13710509486850489</v>
      </c>
      <c r="L31" s="510">
        <v>-0.21129969819980285</v>
      </c>
      <c r="M31" s="510">
        <v>-0.23447595004463753</v>
      </c>
      <c r="N31" s="511">
        <v>-0.24628230022570374</v>
      </c>
      <c r="O31" s="316"/>
      <c r="P31" s="516">
        <v>155.74187928950019</v>
      </c>
      <c r="Q31" s="517">
        <v>9.123716285954977</v>
      </c>
      <c r="R31" s="518">
        <f t="shared" si="0"/>
        <v>21.423716285954978</v>
      </c>
    </row>
    <row r="32" spans="1:18" x14ac:dyDescent="0.2">
      <c r="A32" s="327" t="s">
        <v>589</v>
      </c>
      <c r="B32" s="260">
        <v>163.75719701320119</v>
      </c>
      <c r="C32" s="460"/>
      <c r="D32" s="505">
        <v>4.3638072215155717</v>
      </c>
      <c r="E32" s="235">
        <v>-8.9539261639338577</v>
      </c>
      <c r="F32" s="235">
        <v>-6.3778362775632615</v>
      </c>
      <c r="G32" s="235">
        <v>-4.42637920963071</v>
      </c>
      <c r="H32" s="151">
        <v>-2.5615539637099971</v>
      </c>
      <c r="I32" s="316"/>
      <c r="J32" s="509">
        <v>-2.7551222024029969E-2</v>
      </c>
      <c r="K32" s="510">
        <v>5.6531279959621011E-2</v>
      </c>
      <c r="L32" s="510">
        <v>4.0266944527176163E-2</v>
      </c>
      <c r="M32" s="510">
        <v>2.7946274933000229E-2</v>
      </c>
      <c r="N32" s="511">
        <v>1.6172561801709808E-2</v>
      </c>
      <c r="O32" s="316"/>
      <c r="P32" s="516">
        <v>158.38888081659289</v>
      </c>
      <c r="Q32" s="517">
        <v>8.1303630572608352</v>
      </c>
      <c r="R32" s="518">
        <f t="shared" si="0"/>
        <v>20.430363057260834</v>
      </c>
    </row>
    <row r="33" spans="1:18" x14ac:dyDescent="0.2">
      <c r="A33" s="327" t="s">
        <v>590</v>
      </c>
      <c r="B33" s="260">
        <v>102.79948116272793</v>
      </c>
      <c r="C33" s="460"/>
      <c r="D33" s="505">
        <v>4.3638072215155859</v>
      </c>
      <c r="E33" s="235">
        <v>-9.4714155230305863</v>
      </c>
      <c r="F33" s="235">
        <v>-19.381757188597689</v>
      </c>
      <c r="G33" s="235">
        <v>-18.068537069919245</v>
      </c>
      <c r="H33" s="151">
        <v>-16.927635583581917</v>
      </c>
      <c r="I33" s="316"/>
      <c r="J33" s="509">
        <v>-2.8649694135036288E-2</v>
      </c>
      <c r="K33" s="510">
        <v>6.2182663895592037E-2</v>
      </c>
      <c r="L33" s="510">
        <v>0.12724700864764846</v>
      </c>
      <c r="M33" s="510">
        <v>0.11862532743620242</v>
      </c>
      <c r="N33" s="511">
        <v>0.11113496936983018</v>
      </c>
      <c r="O33" s="316"/>
      <c r="P33" s="516">
        <v>152.31601429835155</v>
      </c>
      <c r="Q33" s="517">
        <v>8.8363374781705826</v>
      </c>
      <c r="R33" s="518">
        <f t="shared" si="0"/>
        <v>21.136337478170582</v>
      </c>
    </row>
    <row r="34" spans="1:18" x14ac:dyDescent="0.2">
      <c r="A34" s="327" t="s">
        <v>591</v>
      </c>
      <c r="B34" s="260">
        <v>64.398489959549281</v>
      </c>
      <c r="C34" s="460"/>
      <c r="D34" s="505">
        <v>4.3638072215155717</v>
      </c>
      <c r="E34" s="235">
        <v>17.664421777548782</v>
      </c>
      <c r="F34" s="235">
        <v>34.61371511784597</v>
      </c>
      <c r="G34" s="235">
        <v>47.256015753536957</v>
      </c>
      <c r="H34" s="151">
        <v>58.902545065043896</v>
      </c>
      <c r="I34" s="316"/>
      <c r="J34" s="509">
        <v>-2.7075416335636725E-2</v>
      </c>
      <c r="K34" s="510">
        <v>-0.1095996109996159</v>
      </c>
      <c r="L34" s="510">
        <v>-0.21476217902524922</v>
      </c>
      <c r="M34" s="510">
        <v>-0.29320183865639521</v>
      </c>
      <c r="N34" s="511">
        <v>-0.36546319530375182</v>
      </c>
      <c r="O34" s="316"/>
      <c r="P34" s="516">
        <v>161.17230359157648</v>
      </c>
      <c r="Q34" s="517">
        <v>8.4471244622662383</v>
      </c>
      <c r="R34" s="518">
        <f t="shared" si="0"/>
        <v>20.747124462266239</v>
      </c>
    </row>
    <row r="35" spans="1:18" x14ac:dyDescent="0.2">
      <c r="A35" s="327"/>
      <c r="B35" s="260"/>
      <c r="C35" s="460"/>
      <c r="D35" s="505"/>
      <c r="E35" s="235"/>
      <c r="F35" s="235"/>
      <c r="G35" s="235"/>
      <c r="H35" s="151"/>
      <c r="I35" s="316"/>
      <c r="J35" s="509"/>
      <c r="K35" s="510"/>
      <c r="L35" s="510"/>
      <c r="M35" s="510"/>
      <c r="N35" s="511"/>
      <c r="O35" s="316"/>
      <c r="P35" s="516"/>
      <c r="Q35" s="517"/>
      <c r="R35" s="518"/>
    </row>
    <row r="36" spans="1:18" x14ac:dyDescent="0.2">
      <c r="A36" s="513" t="s">
        <v>598</v>
      </c>
      <c r="B36" s="260"/>
      <c r="C36" s="460"/>
      <c r="D36" s="506"/>
      <c r="E36" s="507"/>
      <c r="F36" s="507"/>
      <c r="G36" s="507"/>
      <c r="H36" s="508"/>
      <c r="I36" s="316"/>
      <c r="J36" s="256"/>
      <c r="K36" s="54"/>
      <c r="L36" s="54"/>
      <c r="M36" s="54"/>
      <c r="N36" s="257"/>
      <c r="O36" s="316"/>
      <c r="P36" s="341"/>
      <c r="Q36" s="458"/>
      <c r="R36" s="518"/>
    </row>
    <row r="37" spans="1:18" x14ac:dyDescent="0.2">
      <c r="A37" s="327" t="s">
        <v>572</v>
      </c>
      <c r="B37" s="260">
        <f>MAX(B40:B45)</f>
        <v>195.42099713493718</v>
      </c>
      <c r="C37" s="460"/>
      <c r="D37" s="152">
        <f>MAX(D40:D45)</f>
        <v>4.3638072215156285</v>
      </c>
      <c r="E37" s="291">
        <f>MAX(E40:E45)</f>
        <v>10.536908147167097</v>
      </c>
      <c r="F37" s="291">
        <f>MAX(F40:F45)</f>
        <v>19.163736882366763</v>
      </c>
      <c r="G37" s="291">
        <f>MAX(G40:G45)</f>
        <v>22.935163946799157</v>
      </c>
      <c r="H37" s="153">
        <f>MAX(H40:H45)</f>
        <v>21.914240804765903</v>
      </c>
      <c r="I37" s="327"/>
      <c r="J37" s="509">
        <v>-2.1429697680517827E-2</v>
      </c>
      <c r="K37" s="510">
        <v>7.4771030744850489E-2</v>
      </c>
      <c r="L37" s="510">
        <v>0.13598793304494269</v>
      </c>
      <c r="M37" s="510">
        <v>0.16275038414047127</v>
      </c>
      <c r="N37" s="511">
        <v>0.15550580398707767</v>
      </c>
      <c r="O37" s="327"/>
      <c r="P37" s="516">
        <f>MAX(P40:P45)</f>
        <v>203.63363434113265</v>
      </c>
      <c r="Q37" s="517">
        <f>MAX(Q40:Q45)</f>
        <v>8.5388162774670828</v>
      </c>
      <c r="R37" s="518">
        <f>MAX(R40:R45)</f>
        <v>20.838816277467082</v>
      </c>
    </row>
    <row r="38" spans="1:18" x14ac:dyDescent="0.2">
      <c r="A38" s="327" t="s">
        <v>573</v>
      </c>
      <c r="B38" s="260">
        <f>MIN(B40:B45)</f>
        <v>-69.311431577165393</v>
      </c>
      <c r="C38" s="460"/>
      <c r="D38" s="152">
        <f>MIN(D40:D45)</f>
        <v>4.3638072215155574</v>
      </c>
      <c r="E38" s="291">
        <f>MIN(E40:E45)</f>
        <v>-4.5875632172152905</v>
      </c>
      <c r="F38" s="291">
        <f>MIN(F40:F45)</f>
        <v>-8.1024168103611203</v>
      </c>
      <c r="G38" s="291">
        <f>MIN(G40:G45)</f>
        <v>-11.241576058984862</v>
      </c>
      <c r="H38" s="153">
        <f>MIN(H40:H45)</f>
        <v>-14.100859792440417</v>
      </c>
      <c r="I38" s="327"/>
      <c r="J38" s="509">
        <v>-3.096604424821426E-2</v>
      </c>
      <c r="K38" s="510">
        <v>-3.2553840801068122E-2</v>
      </c>
      <c r="L38" s="510">
        <v>-5.7495619015905927E-2</v>
      </c>
      <c r="M38" s="510">
        <v>-7.9771429852781878E-2</v>
      </c>
      <c r="N38" s="511">
        <v>-0.10006121400544517</v>
      </c>
      <c r="O38" s="327"/>
      <c r="P38" s="516">
        <f>MIN(P40:P45)</f>
        <v>140.92233371936911</v>
      </c>
      <c r="Q38" s="517">
        <f>MIN(Q40:Q45)</f>
        <v>6.7490273482051668</v>
      </c>
      <c r="R38" s="518">
        <f>MIN(R40:R45)</f>
        <v>19.049027348205168</v>
      </c>
    </row>
    <row r="39" spans="1:18" x14ac:dyDescent="0.2">
      <c r="A39" s="327"/>
      <c r="B39" s="260"/>
      <c r="C39" s="460"/>
      <c r="D39" s="505"/>
      <c r="E39" s="235"/>
      <c r="F39" s="235"/>
      <c r="G39" s="235"/>
      <c r="H39" s="151"/>
      <c r="I39" s="316"/>
      <c r="J39" s="509" t="s">
        <v>380</v>
      </c>
      <c r="K39" s="510"/>
      <c r="L39" s="510"/>
      <c r="M39" s="510"/>
      <c r="N39" s="511"/>
      <c r="O39" s="316"/>
      <c r="P39" s="516"/>
      <c r="Q39" s="517"/>
      <c r="R39" s="518"/>
    </row>
    <row r="40" spans="1:18" x14ac:dyDescent="0.2">
      <c r="A40" s="327" t="s">
        <v>592</v>
      </c>
      <c r="B40" s="260">
        <v>195.42099713493718</v>
      </c>
      <c r="C40" s="460"/>
      <c r="D40" s="505">
        <v>4.3638072215155717</v>
      </c>
      <c r="E40" s="235">
        <v>-4.5875632172152905</v>
      </c>
      <c r="F40" s="235">
        <v>-8.1024168103611203</v>
      </c>
      <c r="G40" s="235">
        <v>-11.241576058984862</v>
      </c>
      <c r="H40" s="151">
        <v>-14.100859792440417</v>
      </c>
      <c r="I40" s="316"/>
      <c r="J40" s="509">
        <v>-3.096604424821426E-2</v>
      </c>
      <c r="K40" s="510">
        <v>3.2553840801068011E-2</v>
      </c>
      <c r="L40" s="510">
        <v>5.749561901590574E-2</v>
      </c>
      <c r="M40" s="510">
        <v>7.9771429852781628E-2</v>
      </c>
      <c r="N40" s="511">
        <v>0.10006121400544486</v>
      </c>
      <c r="O40" s="316"/>
      <c r="P40" s="516">
        <v>140.92233371936911</v>
      </c>
      <c r="Q40" s="517">
        <v>8.5388162774670828</v>
      </c>
      <c r="R40" s="518">
        <f t="shared" si="0"/>
        <v>20.838816277467082</v>
      </c>
    </row>
    <row r="41" spans="1:18" x14ac:dyDescent="0.2">
      <c r="A41" s="327" t="s">
        <v>593</v>
      </c>
      <c r="B41" s="260">
        <v>139.43773260448475</v>
      </c>
      <c r="C41" s="460"/>
      <c r="D41" s="505">
        <v>4.3638072215155717</v>
      </c>
      <c r="E41" s="235">
        <v>5.2229869097814969</v>
      </c>
      <c r="F41" s="235">
        <v>10.283826055569079</v>
      </c>
      <c r="G41" s="235">
        <v>15.857275795798557</v>
      </c>
      <c r="H41" s="151">
        <v>18.882500349422514</v>
      </c>
      <c r="I41" s="316"/>
      <c r="J41" s="509">
        <v>-2.7674928627839608E-2</v>
      </c>
      <c r="K41" s="510">
        <v>-3.3123779904773616E-2</v>
      </c>
      <c r="L41" s="510">
        <v>-6.5219231203835618E-2</v>
      </c>
      <c r="M41" s="510">
        <v>-0.10056561933280801</v>
      </c>
      <c r="N41" s="511">
        <v>-0.11975135998421414</v>
      </c>
      <c r="O41" s="316"/>
      <c r="P41" s="516">
        <v>157.68088439172436</v>
      </c>
      <c r="Q41" s="517">
        <v>8.3194974522283367</v>
      </c>
      <c r="R41" s="518">
        <f t="shared" si="0"/>
        <v>20.619497452228337</v>
      </c>
    </row>
    <row r="42" spans="1:18" x14ac:dyDescent="0.2">
      <c r="A42" s="327" t="s">
        <v>594</v>
      </c>
      <c r="B42" s="260">
        <v>130.2022349166341</v>
      </c>
      <c r="C42" s="460"/>
      <c r="D42" s="505">
        <v>4.3638072215156285</v>
      </c>
      <c r="E42" s="235">
        <v>-0.32711547387239648</v>
      </c>
      <c r="F42" s="235">
        <v>-6.3520878956381921E-2</v>
      </c>
      <c r="G42" s="235">
        <v>-1.8626575101456524</v>
      </c>
      <c r="H42" s="151">
        <v>-4.6162080775942371</v>
      </c>
      <c r="I42" s="316"/>
      <c r="J42" s="509">
        <v>-2.6899410486570779E-2</v>
      </c>
      <c r="K42" s="510">
        <v>2.0164074537524107E-3</v>
      </c>
      <c r="L42" s="510">
        <v>3.9155583892224274E-4</v>
      </c>
      <c r="M42" s="510">
        <v>1.1481806234304646E-2</v>
      </c>
      <c r="N42" s="511">
        <v>2.8455261579475446E-2</v>
      </c>
      <c r="O42" s="316"/>
      <c r="P42" s="516">
        <v>162.22687198643823</v>
      </c>
      <c r="Q42" s="517">
        <v>8.3559608207756355</v>
      </c>
      <c r="R42" s="518">
        <f t="shared" si="0"/>
        <v>20.655960820775636</v>
      </c>
    </row>
    <row r="43" spans="1:18" x14ac:dyDescent="0.2">
      <c r="A43" s="327" t="s">
        <v>595</v>
      </c>
      <c r="B43" s="260">
        <v>115.34661528691446</v>
      </c>
      <c r="C43" s="460"/>
      <c r="D43" s="505">
        <v>4.3638072215155574</v>
      </c>
      <c r="E43" s="235">
        <v>-4.2091074691805659</v>
      </c>
      <c r="F43" s="235">
        <v>-7.6764091052756243</v>
      </c>
      <c r="G43" s="235">
        <v>-10.75116844151961</v>
      </c>
      <c r="H43" s="151">
        <v>-13.651542133892889</v>
      </c>
      <c r="I43" s="316"/>
      <c r="J43" s="509">
        <v>-2.4102286853388527E-2</v>
      </c>
      <c r="K43" s="510">
        <v>2.324784539489734E-2</v>
      </c>
      <c r="L43" s="510">
        <v>4.2398530656232621E-2</v>
      </c>
      <c r="M43" s="510">
        <v>5.9381116679257939E-2</v>
      </c>
      <c r="N43" s="511">
        <v>7.5400531645834781E-2</v>
      </c>
      <c r="O43" s="316"/>
      <c r="P43" s="516">
        <v>181.05365885237782</v>
      </c>
      <c r="Q43" s="517">
        <v>8.1101088322599999</v>
      </c>
      <c r="R43" s="518">
        <f t="shared" si="0"/>
        <v>20.410108832260001</v>
      </c>
    </row>
    <row r="44" spans="1:18" x14ac:dyDescent="0.2">
      <c r="A44" s="327" t="s">
        <v>596</v>
      </c>
      <c r="B44" s="260">
        <v>39.929529805811192</v>
      </c>
      <c r="C44" s="460"/>
      <c r="D44" s="505">
        <v>4.363807221515593</v>
      </c>
      <c r="E44" s="235">
        <v>-3.5731707130931767</v>
      </c>
      <c r="F44" s="235">
        <v>-6.951405047945201</v>
      </c>
      <c r="G44" s="235">
        <v>-5.7264896311462081</v>
      </c>
      <c r="H44" s="151">
        <v>-2.1232687142978364</v>
      </c>
      <c r="I44" s="316"/>
      <c r="J44" s="509">
        <v>-2.4567556036295068E-2</v>
      </c>
      <c r="K44" s="510">
        <v>2.0116395446698205E-2</v>
      </c>
      <c r="L44" s="510">
        <v>3.9135329398686157E-2</v>
      </c>
      <c r="M44" s="510">
        <v>3.2239246090157388E-2</v>
      </c>
      <c r="N44" s="511">
        <v>1.1953672669460265E-2</v>
      </c>
      <c r="O44" s="316"/>
      <c r="P44" s="516">
        <v>177.62479975902667</v>
      </c>
      <c r="Q44" s="517">
        <v>8.085977196490667</v>
      </c>
      <c r="R44" s="518">
        <f t="shared" si="0"/>
        <v>20.385977196490668</v>
      </c>
    </row>
    <row r="45" spans="1:18" x14ac:dyDescent="0.2">
      <c r="A45" s="327" t="s">
        <v>597</v>
      </c>
      <c r="B45" s="260">
        <v>-69.311431577165393</v>
      </c>
      <c r="C45" s="460"/>
      <c r="D45" s="505">
        <v>4.3638072215155859</v>
      </c>
      <c r="E45" s="235">
        <v>10.536908147167097</v>
      </c>
      <c r="F45" s="235">
        <v>19.163736882366763</v>
      </c>
      <c r="G45" s="235">
        <v>22.935163946799157</v>
      </c>
      <c r="H45" s="151">
        <v>21.914240804765903</v>
      </c>
      <c r="I45" s="316"/>
      <c r="J45" s="509">
        <v>-2.1429697680517827E-2</v>
      </c>
      <c r="K45" s="510">
        <v>-5.1744438885353183E-2</v>
      </c>
      <c r="L45" s="510">
        <v>-9.4108897797615998E-2</v>
      </c>
      <c r="M45" s="510">
        <v>-0.11262954678880574</v>
      </c>
      <c r="N45" s="511">
        <v>-0.10761601773533425</v>
      </c>
      <c r="O45" s="316"/>
      <c r="P45" s="516">
        <v>203.63363434113265</v>
      </c>
      <c r="Q45" s="517">
        <v>6.7490273482051668</v>
      </c>
      <c r="R45" s="518">
        <f t="shared" si="0"/>
        <v>19.049027348205168</v>
      </c>
    </row>
    <row r="46" spans="1:18" x14ac:dyDescent="0.2">
      <c r="A46" s="67"/>
      <c r="B46" s="69"/>
      <c r="C46" s="69"/>
      <c r="D46" s="502"/>
      <c r="E46" s="502"/>
      <c r="F46" s="502"/>
      <c r="G46" s="502"/>
      <c r="H46" s="502"/>
      <c r="I46" s="67"/>
      <c r="J46" s="69"/>
      <c r="K46" s="69"/>
      <c r="L46" s="69"/>
      <c r="M46" s="69"/>
      <c r="N46" s="69"/>
      <c r="O46" s="67"/>
      <c r="P46" s="69"/>
      <c r="Q46" s="503"/>
    </row>
    <row r="47" spans="1:18" x14ac:dyDescent="0.2">
      <c r="A47" s="67"/>
      <c r="B47" s="69"/>
      <c r="C47" s="69"/>
      <c r="D47" s="502"/>
      <c r="E47" s="502"/>
      <c r="F47" s="502"/>
      <c r="G47" s="502"/>
      <c r="H47" s="502"/>
      <c r="I47" s="67"/>
      <c r="J47" s="69"/>
      <c r="K47" s="69"/>
      <c r="L47" s="69"/>
      <c r="M47" s="69"/>
      <c r="N47" s="69"/>
      <c r="O47" s="67"/>
      <c r="P47" s="69"/>
      <c r="Q47" s="503"/>
    </row>
    <row r="51" spans="2:17" x14ac:dyDescent="0.2">
      <c r="B51" s="435"/>
      <c r="C51" s="435"/>
      <c r="D51" s="501"/>
      <c r="E51" s="501"/>
      <c r="F51" s="501"/>
      <c r="G51" s="501"/>
      <c r="H51" s="501"/>
      <c r="I51" s="67"/>
      <c r="J51" s="69"/>
      <c r="K51" s="69"/>
      <c r="L51" s="69"/>
      <c r="M51" s="69"/>
      <c r="N51" s="69"/>
      <c r="O51" s="67"/>
      <c r="P51" s="67"/>
      <c r="Q51" s="67"/>
    </row>
    <row r="52" spans="2:17" x14ac:dyDescent="0.2">
      <c r="D52" s="501"/>
      <c r="E52" s="501"/>
      <c r="F52" s="501"/>
      <c r="G52" s="501"/>
      <c r="H52" s="501"/>
      <c r="I52" s="67"/>
      <c r="J52" s="69"/>
      <c r="K52" s="69"/>
      <c r="L52" s="69"/>
      <c r="M52" s="69"/>
      <c r="N52" s="69"/>
      <c r="O52" s="67"/>
      <c r="P52" s="67"/>
      <c r="Q52" s="67"/>
    </row>
  </sheetData>
  <pageMargins left="0.70866141732283472" right="0.51181102362204722" top="0.55118110236220474" bottom="0.55118110236220474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8"/>
  <sheetViews>
    <sheetView workbookViewId="0">
      <pane xSplit="3" ySplit="21" topLeftCell="I22" activePane="bottomRight" state="frozen"/>
      <selection pane="topRight" activeCell="D1" sqref="D1"/>
      <selection pane="bottomLeft" activeCell="A22" sqref="A22"/>
      <selection pane="bottomRight" activeCell="N31" sqref="N31"/>
    </sheetView>
  </sheetViews>
  <sheetFormatPr defaultRowHeight="12.75" x14ac:dyDescent="0.2"/>
  <cols>
    <col min="1" max="1" width="2.42578125" style="1" customWidth="1"/>
    <col min="2" max="2" width="9.85546875" style="6" customWidth="1"/>
    <col min="3" max="3" width="4" style="6" hidden="1" customWidth="1"/>
    <col min="4" max="4" width="8.140625" style="2" customWidth="1"/>
    <col min="5" max="5" width="12.7109375" style="24" customWidth="1"/>
    <col min="6" max="6" width="12.140625" style="2" customWidth="1"/>
    <col min="7" max="7" width="11.140625" style="6" customWidth="1"/>
    <col min="8" max="8" width="11" style="2" customWidth="1"/>
    <col min="9" max="9" width="11.7109375" style="2" customWidth="1"/>
    <col min="10" max="10" width="10.28515625" style="2" customWidth="1"/>
    <col min="11" max="11" width="10.140625" style="2" customWidth="1"/>
    <col min="12" max="12" width="9.85546875" style="24" customWidth="1"/>
    <col min="13" max="13" width="10.5703125" style="69" customWidth="1"/>
    <col min="14" max="14" width="5.140625" style="69" customWidth="1"/>
    <col min="15" max="15" width="1.42578125" style="2" customWidth="1"/>
    <col min="16" max="16" width="12.42578125" style="2" customWidth="1"/>
    <col min="17" max="17" width="11.140625" style="111" customWidth="1"/>
    <col min="18" max="18" width="11" style="2" customWidth="1"/>
    <col min="19" max="19" width="10.7109375" style="2" customWidth="1"/>
    <col min="20" max="20" width="11.5703125" style="24" customWidth="1"/>
    <col min="21" max="21" width="10.42578125" style="24" customWidth="1"/>
    <col min="22" max="22" width="10.85546875" style="2" customWidth="1"/>
    <col min="23" max="23" width="9.7109375" style="2" customWidth="1"/>
    <col min="24" max="24" width="9.28515625" style="2" customWidth="1"/>
    <col min="25" max="25" width="10.140625" style="114" customWidth="1"/>
    <col min="26" max="26" width="5.42578125" style="114" customWidth="1"/>
    <col min="27" max="27" width="1.28515625" style="2" customWidth="1"/>
    <col min="28" max="28" width="10.42578125" style="3" customWidth="1"/>
    <col min="29" max="29" width="4.85546875" style="3" customWidth="1"/>
    <col min="30" max="30" width="6.28515625" customWidth="1"/>
    <col min="31" max="31" width="7.7109375" style="270" customWidth="1"/>
    <col min="32" max="32" width="7.28515625" style="271" customWidth="1"/>
    <col min="33" max="36" width="9.140625" style="271"/>
    <col min="37" max="37" width="9.140625" style="1"/>
  </cols>
  <sheetData>
    <row r="1" spans="1:37" ht="18" x14ac:dyDescent="0.25">
      <c r="A1" s="135" t="s">
        <v>384</v>
      </c>
    </row>
    <row r="2" spans="1:37" ht="15" x14ac:dyDescent="0.25">
      <c r="A2" s="134" t="s">
        <v>387</v>
      </c>
    </row>
    <row r="3" spans="1:37" s="136" customFormat="1" x14ac:dyDescent="0.2">
      <c r="A3" s="7" t="s">
        <v>385</v>
      </c>
      <c r="B3" s="35"/>
      <c r="C3" s="137"/>
      <c r="D3" s="138"/>
      <c r="E3" s="139"/>
      <c r="F3" s="138"/>
      <c r="G3" s="137"/>
      <c r="H3" s="138"/>
      <c r="I3" s="138"/>
      <c r="J3" s="138"/>
      <c r="K3" s="138"/>
      <c r="L3" s="139"/>
      <c r="M3" s="140"/>
      <c r="N3" s="140"/>
      <c r="O3" s="138"/>
      <c r="P3" s="138"/>
      <c r="Q3" s="141"/>
      <c r="R3" s="138"/>
      <c r="S3" s="138"/>
      <c r="T3" s="139"/>
      <c r="U3" s="139"/>
      <c r="V3" s="138"/>
      <c r="W3" s="138"/>
      <c r="X3" s="138"/>
      <c r="Y3" s="142"/>
      <c r="Z3" s="142"/>
      <c r="AA3" s="138"/>
      <c r="AB3" s="143"/>
      <c r="AC3" s="143"/>
      <c r="AE3" s="273"/>
      <c r="AF3" s="271"/>
      <c r="AG3" s="271"/>
      <c r="AH3" s="271"/>
      <c r="AI3" s="271"/>
      <c r="AJ3" s="271"/>
      <c r="AK3" s="1"/>
    </row>
    <row r="4" spans="1:37" s="136" customFormat="1" x14ac:dyDescent="0.2">
      <c r="A4" s="133" t="s">
        <v>391</v>
      </c>
      <c r="B4" s="35"/>
      <c r="C4" s="137"/>
      <c r="D4" s="138"/>
      <c r="E4" s="139"/>
      <c r="F4" s="138"/>
      <c r="G4" s="137"/>
      <c r="H4" s="138"/>
      <c r="I4" s="138"/>
      <c r="J4" s="138"/>
      <c r="K4" s="138"/>
      <c r="L4" s="139"/>
      <c r="M4" s="140"/>
      <c r="N4" s="140"/>
      <c r="O4" s="138"/>
      <c r="P4" s="138"/>
      <c r="Q4" s="141"/>
      <c r="R4" s="138"/>
      <c r="S4" s="138"/>
      <c r="T4" s="139"/>
      <c r="U4" s="139"/>
      <c r="V4" s="138"/>
      <c r="W4" s="138"/>
      <c r="X4" s="138"/>
      <c r="Y4" s="142"/>
      <c r="Z4" s="142"/>
      <c r="AA4" s="138"/>
      <c r="AB4" s="143"/>
      <c r="AC4" s="143"/>
      <c r="AE4" s="273"/>
      <c r="AF4" s="271"/>
      <c r="AG4" s="271"/>
      <c r="AH4" s="271"/>
      <c r="AI4" s="271"/>
      <c r="AJ4" s="271"/>
      <c r="AK4" s="1"/>
    </row>
    <row r="5" spans="1:37" s="136" customFormat="1" x14ac:dyDescent="0.2">
      <c r="A5" s="7" t="s">
        <v>392</v>
      </c>
      <c r="B5" s="35"/>
      <c r="C5" s="137"/>
      <c r="D5" s="138"/>
      <c r="E5" s="139"/>
      <c r="F5" s="138"/>
      <c r="G5" s="137"/>
      <c r="H5" s="138"/>
      <c r="I5" s="138"/>
      <c r="J5" s="138"/>
      <c r="K5" s="138"/>
      <c r="L5" s="139"/>
      <c r="M5" s="140"/>
      <c r="N5" s="140"/>
      <c r="O5" s="138"/>
      <c r="P5" s="144"/>
      <c r="Q5" s="141"/>
      <c r="R5" s="145"/>
      <c r="S5" s="138"/>
      <c r="T5" s="139"/>
      <c r="U5" s="139"/>
      <c r="V5" s="146"/>
      <c r="W5" s="146"/>
      <c r="X5" s="146"/>
      <c r="Y5" s="147"/>
      <c r="Z5" s="148"/>
      <c r="AA5" s="138"/>
      <c r="AB5" s="143"/>
      <c r="AC5" s="143"/>
      <c r="AE5" s="273"/>
      <c r="AF5" s="271"/>
      <c r="AG5" s="271"/>
      <c r="AH5" s="271"/>
      <c r="AI5" s="271"/>
      <c r="AJ5" s="271"/>
      <c r="AK5" s="1"/>
    </row>
    <row r="6" spans="1:37" s="136" customFormat="1" ht="12" x14ac:dyDescent="0.2">
      <c r="A6" s="7" t="s">
        <v>393</v>
      </c>
      <c r="B6" s="35"/>
      <c r="C6" s="137"/>
      <c r="D6" s="138"/>
      <c r="E6" s="139"/>
      <c r="F6" s="138"/>
      <c r="G6" s="137"/>
      <c r="H6" s="138"/>
      <c r="I6" s="138"/>
      <c r="J6" s="138"/>
      <c r="K6" s="138"/>
      <c r="L6" s="139"/>
      <c r="M6" s="140"/>
      <c r="N6" s="140"/>
      <c r="O6" s="138"/>
      <c r="P6" s="144"/>
      <c r="Q6" s="141"/>
      <c r="R6" s="145"/>
      <c r="S6" s="138"/>
      <c r="T6" s="139"/>
      <c r="U6" s="139"/>
      <c r="V6" s="146"/>
      <c r="W6" s="146"/>
      <c r="X6" s="146"/>
      <c r="Y6" s="147"/>
      <c r="Z6" s="148"/>
      <c r="AA6" s="138"/>
      <c r="AB6" s="143"/>
      <c r="AC6" s="143"/>
      <c r="AE6" s="270" t="s">
        <v>529</v>
      </c>
      <c r="AF6" s="271"/>
      <c r="AG6" s="271"/>
      <c r="AH6" s="271"/>
      <c r="AI6" s="271"/>
      <c r="AJ6" s="271"/>
      <c r="AK6" s="1"/>
    </row>
    <row r="7" spans="1:37" s="136" customFormat="1" ht="12" x14ac:dyDescent="0.2">
      <c r="A7" s="133" t="s">
        <v>388</v>
      </c>
      <c r="B7" s="35"/>
      <c r="C7" s="137"/>
      <c r="D7" s="138"/>
      <c r="E7" s="139"/>
      <c r="F7" s="138"/>
      <c r="G7" s="137"/>
      <c r="H7" s="138"/>
      <c r="I7" s="138"/>
      <c r="J7" s="138"/>
      <c r="K7" s="138"/>
      <c r="L7" s="139"/>
      <c r="M7" s="140"/>
      <c r="N7" s="140"/>
      <c r="O7" s="138"/>
      <c r="P7" s="144"/>
      <c r="Q7" s="141"/>
      <c r="R7" s="145"/>
      <c r="S7" s="138"/>
      <c r="T7" s="139"/>
      <c r="U7" s="139"/>
      <c r="V7" s="146"/>
      <c r="W7" s="146"/>
      <c r="X7" s="146"/>
      <c r="Y7" s="147"/>
      <c r="Z7" s="148"/>
      <c r="AA7" s="138"/>
      <c r="AB7" s="143"/>
      <c r="AC7" s="143"/>
      <c r="AE7" s="270" t="s">
        <v>530</v>
      </c>
      <c r="AF7" s="271"/>
      <c r="AG7" s="271"/>
      <c r="AH7" s="271"/>
      <c r="AI7" s="271"/>
      <c r="AJ7" s="271"/>
      <c r="AK7" s="1"/>
    </row>
    <row r="8" spans="1:37" s="136" customFormat="1" ht="12" x14ac:dyDescent="0.2">
      <c r="A8" s="7" t="s">
        <v>389</v>
      </c>
      <c r="B8" s="35"/>
      <c r="C8" s="137"/>
      <c r="D8" s="138"/>
      <c r="E8" s="139"/>
      <c r="F8" s="138"/>
      <c r="G8" s="137"/>
      <c r="H8" s="138"/>
      <c r="I8" s="138"/>
      <c r="J8" s="138"/>
      <c r="K8" s="138"/>
      <c r="L8" s="139"/>
      <c r="M8" s="140"/>
      <c r="N8" s="140"/>
      <c r="O8" s="138"/>
      <c r="P8" s="144"/>
      <c r="Q8" s="141"/>
      <c r="R8" s="145"/>
      <c r="S8" s="138"/>
      <c r="T8" s="139"/>
      <c r="U8" s="139"/>
      <c r="V8" s="146"/>
      <c r="W8" s="146"/>
      <c r="X8" s="146"/>
      <c r="Y8" s="147"/>
      <c r="Z8" s="148"/>
      <c r="AA8" s="138"/>
      <c r="AB8" s="143"/>
      <c r="AC8" s="143"/>
      <c r="AE8" s="270"/>
      <c r="AF8" s="271"/>
      <c r="AG8" s="271"/>
      <c r="AH8" s="271"/>
      <c r="AI8" s="271"/>
      <c r="AJ8" s="271"/>
      <c r="AK8" s="1"/>
    </row>
    <row r="9" spans="1:37" s="136" customFormat="1" ht="12" x14ac:dyDescent="0.2">
      <c r="A9" s="133" t="s">
        <v>390</v>
      </c>
      <c r="B9" s="35"/>
      <c r="C9" s="137"/>
      <c r="D9" s="138"/>
      <c r="E9" s="139"/>
      <c r="F9" s="138"/>
      <c r="G9" s="137"/>
      <c r="H9" s="145"/>
      <c r="I9" s="138"/>
      <c r="J9" s="146"/>
      <c r="K9" s="146"/>
      <c r="L9" s="161"/>
      <c r="M9" s="140"/>
      <c r="N9" s="140"/>
      <c r="O9" s="138"/>
      <c r="P9" s="144"/>
      <c r="Q9" s="141"/>
      <c r="R9" s="138"/>
      <c r="S9" s="138"/>
      <c r="T9" s="139"/>
      <c r="V9" s="149"/>
      <c r="W9" s="149"/>
      <c r="X9" s="149"/>
      <c r="Y9" s="142"/>
      <c r="Z9" s="148"/>
      <c r="AA9" s="138"/>
      <c r="AB9" s="143"/>
      <c r="AC9" s="148"/>
      <c r="AE9" s="530"/>
      <c r="AF9" s="530"/>
      <c r="AG9" s="530"/>
      <c r="AH9" s="530"/>
      <c r="AI9" s="530"/>
      <c r="AJ9" s="271"/>
      <c r="AK9" s="1"/>
    </row>
    <row r="10" spans="1:37" s="136" customFormat="1" ht="12" x14ac:dyDescent="0.2">
      <c r="A10" s="133" t="s">
        <v>402</v>
      </c>
      <c r="B10" s="35"/>
      <c r="C10" s="137"/>
      <c r="D10" s="138"/>
      <c r="E10" s="139"/>
      <c r="F10" s="138"/>
      <c r="G10" s="137"/>
      <c r="H10" s="145"/>
      <c r="I10" s="138"/>
      <c r="J10" s="146"/>
      <c r="K10" s="146"/>
      <c r="L10" s="161"/>
      <c r="M10" s="140"/>
      <c r="N10" s="140"/>
      <c r="O10" s="138"/>
      <c r="P10" s="144"/>
      <c r="Q10" s="141"/>
      <c r="R10" s="138"/>
      <c r="S10" s="138"/>
      <c r="T10" s="139"/>
      <c r="V10" s="149"/>
      <c r="W10" s="149"/>
      <c r="X10" s="149"/>
      <c r="Y10" s="142"/>
      <c r="Z10" s="148"/>
      <c r="AA10" s="138"/>
      <c r="AB10" s="143"/>
      <c r="AC10" s="148"/>
      <c r="AE10" s="270"/>
      <c r="AF10" s="271"/>
      <c r="AG10" s="271"/>
      <c r="AH10" s="271"/>
      <c r="AI10" s="271"/>
      <c r="AJ10" s="271"/>
      <c r="AK10" s="1"/>
    </row>
    <row r="11" spans="1:37" s="136" customFormat="1" x14ac:dyDescent="0.2">
      <c r="B11" s="137"/>
      <c r="C11" s="137"/>
      <c r="D11" s="138"/>
      <c r="E11" s="139"/>
      <c r="F11" s="138"/>
      <c r="G11" s="137"/>
      <c r="H11" s="145"/>
      <c r="I11" s="138"/>
      <c r="J11" s="146"/>
      <c r="K11" s="146"/>
      <c r="L11" s="161"/>
      <c r="M11" s="140"/>
      <c r="N11" s="140"/>
      <c r="O11" s="138"/>
      <c r="P11" s="168" t="s">
        <v>403</v>
      </c>
      <c r="Q11" s="174"/>
      <c r="R11" s="174"/>
      <c r="S11" s="174"/>
      <c r="T11" s="174"/>
      <c r="U11" s="179"/>
      <c r="V11" s="174"/>
      <c r="W11" s="174"/>
      <c r="X11" s="175"/>
      <c r="Y11" s="142"/>
      <c r="Z11" s="148"/>
      <c r="AA11" s="138"/>
      <c r="AB11" s="143"/>
      <c r="AC11" s="148"/>
      <c r="AE11" s="275" t="s">
        <v>526</v>
      </c>
      <c r="AF11" s="172"/>
      <c r="AG11" s="172"/>
      <c r="AH11" s="172"/>
      <c r="AI11" s="276"/>
      <c r="AJ11" s="272"/>
      <c r="AK11" s="1"/>
    </row>
    <row r="12" spans="1:37" s="136" customFormat="1" x14ac:dyDescent="0.2">
      <c r="A12" s="132" t="s">
        <v>406</v>
      </c>
      <c r="B12" s="137"/>
      <c r="C12" s="137"/>
      <c r="D12" s="138"/>
      <c r="E12" s="139"/>
      <c r="F12" s="138"/>
      <c r="G12" s="137"/>
      <c r="H12" s="145"/>
      <c r="I12" s="138"/>
      <c r="J12" s="146"/>
      <c r="K12" s="146"/>
      <c r="L12" s="161"/>
      <c r="M12" s="140"/>
      <c r="N12" s="140"/>
      <c r="O12" s="138"/>
      <c r="P12" s="180" t="s">
        <v>404</v>
      </c>
      <c r="Q12" s="169"/>
      <c r="R12" s="169"/>
      <c r="S12" s="169"/>
      <c r="T12" s="169"/>
      <c r="U12" s="170"/>
      <c r="V12" s="169"/>
      <c r="W12" s="169"/>
      <c r="X12" s="171"/>
      <c r="Y12" s="165"/>
      <c r="Z12" s="166"/>
      <c r="AA12" s="167"/>
      <c r="AB12" s="166"/>
      <c r="AC12" s="148"/>
      <c r="AE12" s="277" t="s">
        <v>528</v>
      </c>
      <c r="AF12" s="177"/>
      <c r="AG12" s="177"/>
      <c r="AH12" s="177"/>
      <c r="AI12" s="178"/>
      <c r="AJ12" s="274"/>
      <c r="AK12" s="1"/>
    </row>
    <row r="13" spans="1:37" s="136" customFormat="1" x14ac:dyDescent="0.2">
      <c r="B13" s="137"/>
      <c r="C13" s="137"/>
      <c r="D13" s="138"/>
      <c r="E13" s="139"/>
      <c r="F13" s="138"/>
      <c r="G13" s="137"/>
      <c r="H13" s="145"/>
      <c r="I13" s="138"/>
      <c r="J13" s="146"/>
      <c r="K13" s="146"/>
      <c r="L13" s="161"/>
      <c r="M13" s="140"/>
      <c r="N13" s="140"/>
      <c r="O13" s="138"/>
      <c r="P13" s="144"/>
      <c r="Q13" s="141"/>
      <c r="R13" s="138"/>
      <c r="S13" s="138"/>
      <c r="T13" s="139"/>
      <c r="V13" s="149"/>
      <c r="W13" s="149"/>
      <c r="X13" s="149"/>
      <c r="Y13" s="142"/>
      <c r="Z13" s="148"/>
      <c r="AA13" s="138"/>
      <c r="AB13" s="143"/>
      <c r="AC13" s="148"/>
      <c r="AE13" s="279"/>
      <c r="AF13" s="173"/>
      <c r="AG13" s="173"/>
      <c r="AH13" s="173"/>
      <c r="AI13" s="176"/>
      <c r="AJ13" s="274"/>
      <c r="AK13" s="1"/>
    </row>
    <row r="14" spans="1:37" x14ac:dyDescent="0.2">
      <c r="H14" s="112"/>
      <c r="J14" s="113"/>
      <c r="K14" s="113"/>
      <c r="L14" s="162"/>
      <c r="P14" s="73"/>
      <c r="V14" s="8"/>
      <c r="W14" s="8"/>
      <c r="X14" s="8"/>
      <c r="Y14" s="528"/>
      <c r="Z14" s="528"/>
      <c r="AB14" s="529"/>
      <c r="AC14" s="529"/>
      <c r="AE14" s="256"/>
      <c r="AF14" s="164"/>
      <c r="AG14" s="164"/>
      <c r="AH14" s="164"/>
      <c r="AI14" s="280"/>
      <c r="AJ14" s="274"/>
    </row>
    <row r="15" spans="1:37" x14ac:dyDescent="0.2">
      <c r="E15" s="158" t="s">
        <v>394</v>
      </c>
      <c r="J15" s="118"/>
      <c r="K15" s="119"/>
      <c r="L15" s="116" t="s">
        <v>398</v>
      </c>
      <c r="M15" s="152"/>
      <c r="N15" s="153"/>
      <c r="P15" s="159" t="s">
        <v>395</v>
      </c>
      <c r="S15" s="117"/>
      <c r="T15" s="531"/>
      <c r="V15" s="118"/>
      <c r="W15" s="119"/>
      <c r="X15" s="119"/>
      <c r="Y15" s="150"/>
      <c r="Z15" s="151"/>
      <c r="AB15" s="160" t="s">
        <v>396</v>
      </c>
      <c r="AC15" s="126"/>
      <c r="AE15" s="256" t="s">
        <v>339</v>
      </c>
      <c r="AF15" s="278"/>
      <c r="AG15" s="278"/>
      <c r="AH15" s="278"/>
      <c r="AI15" s="126" t="s">
        <v>352</v>
      </c>
    </row>
    <row r="16" spans="1:37" x14ac:dyDescent="0.2">
      <c r="E16" s="60" t="s">
        <v>367</v>
      </c>
      <c r="F16" s="12" t="s">
        <v>368</v>
      </c>
      <c r="G16" s="12" t="s">
        <v>363</v>
      </c>
      <c r="H16" s="12" t="s">
        <v>362</v>
      </c>
      <c r="I16" s="12" t="s">
        <v>364</v>
      </c>
      <c r="J16" s="12" t="s">
        <v>364</v>
      </c>
      <c r="K16" s="12" t="s">
        <v>365</v>
      </c>
      <c r="L16" s="163" t="s">
        <v>383</v>
      </c>
      <c r="M16" s="123" t="s">
        <v>357</v>
      </c>
      <c r="N16" s="124"/>
      <c r="P16" s="60" t="s">
        <v>367</v>
      </c>
      <c r="Q16" s="77" t="s">
        <v>361</v>
      </c>
      <c r="R16" s="12" t="s">
        <v>362</v>
      </c>
      <c r="S16" s="12" t="s">
        <v>363</v>
      </c>
      <c r="T16" s="120" t="s">
        <v>364</v>
      </c>
      <c r="U16" s="120" t="s">
        <v>399</v>
      </c>
      <c r="V16" s="12" t="s">
        <v>364</v>
      </c>
      <c r="W16" s="12" t="s">
        <v>365</v>
      </c>
      <c r="X16" s="12" t="s">
        <v>366</v>
      </c>
      <c r="Y16" s="121" t="s">
        <v>0</v>
      </c>
      <c r="Z16" s="122"/>
      <c r="AB16" s="181" t="s">
        <v>386</v>
      </c>
      <c r="AC16" s="126"/>
      <c r="AE16" s="285" t="s">
        <v>332</v>
      </c>
      <c r="AF16" s="286" t="s">
        <v>333</v>
      </c>
      <c r="AG16" s="286" t="s">
        <v>334</v>
      </c>
      <c r="AH16" s="286" t="s">
        <v>335</v>
      </c>
      <c r="AI16" s="287" t="s">
        <v>336</v>
      </c>
    </row>
    <row r="17" spans="1:35" x14ac:dyDescent="0.2">
      <c r="C17" s="6" t="s">
        <v>2</v>
      </c>
      <c r="D17" s="3" t="s">
        <v>3</v>
      </c>
      <c r="E17" s="60" t="s">
        <v>400</v>
      </c>
      <c r="F17" s="12" t="s">
        <v>375</v>
      </c>
      <c r="H17" s="12" t="s">
        <v>369</v>
      </c>
      <c r="I17" s="12" t="s">
        <v>370</v>
      </c>
      <c r="J17" s="12" t="s">
        <v>372</v>
      </c>
      <c r="K17" s="12" t="s">
        <v>373</v>
      </c>
      <c r="L17" s="163" t="s">
        <v>376</v>
      </c>
      <c r="M17" s="123" t="s">
        <v>315</v>
      </c>
      <c r="N17" s="124"/>
      <c r="O17" s="3"/>
      <c r="P17" s="60" t="s">
        <v>400</v>
      </c>
      <c r="Q17" s="77" t="s">
        <v>369</v>
      </c>
      <c r="R17" s="12" t="s">
        <v>369</v>
      </c>
      <c r="S17" s="12"/>
      <c r="T17" s="120" t="s">
        <v>370</v>
      </c>
      <c r="U17" s="120" t="s">
        <v>371</v>
      </c>
      <c r="V17" s="12" t="s">
        <v>372</v>
      </c>
      <c r="W17" s="12" t="s">
        <v>373</v>
      </c>
      <c r="X17" s="12" t="s">
        <v>374</v>
      </c>
      <c r="Y17" s="121" t="s">
        <v>337</v>
      </c>
      <c r="Z17" s="122"/>
      <c r="AB17" s="181" t="s">
        <v>358</v>
      </c>
      <c r="AC17" s="126"/>
      <c r="AE17" s="285" t="s">
        <v>319</v>
      </c>
      <c r="AF17" s="286" t="s">
        <v>319</v>
      </c>
      <c r="AG17" s="286" t="s">
        <v>319</v>
      </c>
      <c r="AH17" s="286" t="s">
        <v>319</v>
      </c>
      <c r="AI17" s="287" t="s">
        <v>527</v>
      </c>
    </row>
    <row r="18" spans="1:35" x14ac:dyDescent="0.2">
      <c r="C18" s="6" t="s">
        <v>5</v>
      </c>
      <c r="D18" s="2" t="s">
        <v>6</v>
      </c>
      <c r="E18" s="154" t="s">
        <v>401</v>
      </c>
      <c r="F18" s="2">
        <v>2016</v>
      </c>
      <c r="G18" s="2">
        <v>2016</v>
      </c>
      <c r="H18" s="24">
        <v>2016</v>
      </c>
      <c r="I18" s="2">
        <v>2016</v>
      </c>
      <c r="J18" s="3" t="s">
        <v>377</v>
      </c>
      <c r="K18" s="113"/>
      <c r="L18" s="116" t="s">
        <v>379</v>
      </c>
      <c r="M18" s="123"/>
      <c r="N18" s="124"/>
      <c r="P18" s="154" t="s">
        <v>401</v>
      </c>
      <c r="R18" s="24"/>
      <c r="S18" s="24"/>
      <c r="U18" s="24" t="s">
        <v>359</v>
      </c>
      <c r="V18" s="3" t="s">
        <v>377</v>
      </c>
      <c r="W18" s="113"/>
      <c r="X18" s="12" t="s">
        <v>378</v>
      </c>
      <c r="Y18" s="121"/>
      <c r="Z18" s="122"/>
      <c r="AB18" s="181" t="s">
        <v>405</v>
      </c>
      <c r="AC18" s="126"/>
      <c r="AE18" s="285" t="s">
        <v>318</v>
      </c>
      <c r="AF18" s="286" t="s">
        <v>318</v>
      </c>
      <c r="AG18" s="286" t="s">
        <v>318</v>
      </c>
      <c r="AH18" s="286" t="s">
        <v>318</v>
      </c>
      <c r="AI18" s="287" t="s">
        <v>318</v>
      </c>
    </row>
    <row r="19" spans="1:35" x14ac:dyDescent="0.2">
      <c r="A19" s="1" t="s">
        <v>8</v>
      </c>
      <c r="B19" s="6" t="s">
        <v>9</v>
      </c>
      <c r="C19" s="6" t="s">
        <v>8</v>
      </c>
      <c r="E19" s="115">
        <v>2016</v>
      </c>
      <c r="K19" s="3"/>
      <c r="L19" s="116" t="s">
        <v>382</v>
      </c>
      <c r="M19" s="123" t="s">
        <v>328</v>
      </c>
      <c r="N19" s="124" t="s">
        <v>309</v>
      </c>
      <c r="P19" s="155"/>
      <c r="U19" s="24" t="s">
        <v>360</v>
      </c>
      <c r="W19" s="3"/>
      <c r="X19" s="3" t="s">
        <v>397</v>
      </c>
      <c r="Y19" s="121" t="s">
        <v>381</v>
      </c>
      <c r="Z19" s="122" t="s">
        <v>316</v>
      </c>
      <c r="AB19" s="125" t="s">
        <v>328</v>
      </c>
      <c r="AC19" s="126" t="s">
        <v>309</v>
      </c>
      <c r="AE19" s="256"/>
      <c r="AF19" s="278" t="s">
        <v>340</v>
      </c>
      <c r="AG19" s="286" t="s">
        <v>338</v>
      </c>
      <c r="AH19" s="286" t="s">
        <v>341</v>
      </c>
      <c r="AI19" s="287" t="s">
        <v>342</v>
      </c>
    </row>
    <row r="20" spans="1:35" x14ac:dyDescent="0.2">
      <c r="B20" s="35" t="s">
        <v>10</v>
      </c>
      <c r="D20" s="8">
        <v>5442837</v>
      </c>
      <c r="E20" s="56">
        <v>30855035368.241444</v>
      </c>
      <c r="F20" s="8">
        <v>18822196440</v>
      </c>
      <c r="G20" s="35">
        <v>1319925344.7259991</v>
      </c>
      <c r="H20" s="8">
        <v>1671971120.5620003</v>
      </c>
      <c r="I20" s="8">
        <v>8942257971.3371754</v>
      </c>
      <c r="J20" s="8">
        <v>-213629243</v>
      </c>
      <c r="K20" s="8">
        <v>539247000</v>
      </c>
      <c r="L20" s="24">
        <v>23691.864271801896</v>
      </c>
      <c r="M20" s="128">
        <v>226909573.51949203</v>
      </c>
      <c r="N20" s="129">
        <v>41.689577240599348</v>
      </c>
      <c r="O20" s="8"/>
      <c r="P20" s="156">
        <v>13185107584.848743</v>
      </c>
      <c r="Q20" s="76">
        <v>7500927792</v>
      </c>
      <c r="R20" s="8">
        <v>1671971120.5620003</v>
      </c>
      <c r="S20" s="8">
        <v>819925344.72599912</v>
      </c>
      <c r="T20" s="127">
        <v>3047326635.4863563</v>
      </c>
      <c r="U20" s="127">
        <v>-2.4680048227310181E-8</v>
      </c>
      <c r="V20" s="8">
        <v>-213629243</v>
      </c>
      <c r="W20" s="8">
        <v>539247000</v>
      </c>
      <c r="X20" s="8">
        <v>70000000.000000149</v>
      </c>
      <c r="Y20" s="128">
        <v>250661064.92562425</v>
      </c>
      <c r="Z20" s="124">
        <v>46.053384462114934</v>
      </c>
      <c r="AB20" s="125">
        <v>23751491.406132232</v>
      </c>
      <c r="AC20" s="126">
        <v>4.3638072215155868</v>
      </c>
      <c r="AE20" s="256">
        <v>-5.972106009721756E-8</v>
      </c>
      <c r="AF20" s="54">
        <v>-1.6638552808338272</v>
      </c>
      <c r="AG20" s="278">
        <v>0.60697806041509561</v>
      </c>
      <c r="AH20" s="278">
        <v>1.7699432470931638</v>
      </c>
      <c r="AI20" s="281">
        <v>1.2865872390552819</v>
      </c>
    </row>
    <row r="21" spans="1:35" x14ac:dyDescent="0.2">
      <c r="E21" s="115" t="s">
        <v>380</v>
      </c>
      <c r="H21" s="2" t="s">
        <v>380</v>
      </c>
      <c r="M21" s="128"/>
      <c r="N21" s="129"/>
      <c r="P21" s="157" t="s">
        <v>380</v>
      </c>
      <c r="Q21" s="111" t="s">
        <v>380</v>
      </c>
      <c r="R21" s="2" t="s">
        <v>380</v>
      </c>
      <c r="S21" s="2" t="s">
        <v>380</v>
      </c>
      <c r="U21" s="24" t="s">
        <v>380</v>
      </c>
      <c r="Y21" s="130"/>
      <c r="Z21" s="124"/>
      <c r="AB21" s="131"/>
      <c r="AC21" s="126"/>
      <c r="AE21" s="256"/>
      <c r="AF21" s="54"/>
      <c r="AG21" s="278"/>
      <c r="AH21" s="278"/>
      <c r="AI21" s="281"/>
    </row>
    <row r="22" spans="1:35" x14ac:dyDescent="0.2">
      <c r="A22" s="132">
        <v>5</v>
      </c>
      <c r="B22" s="6" t="s">
        <v>11</v>
      </c>
      <c r="C22" s="6">
        <v>14</v>
      </c>
      <c r="D22" s="2">
        <v>10171</v>
      </c>
      <c r="E22" s="115">
        <v>60965772.513592206</v>
      </c>
      <c r="F22" s="2">
        <v>25707004</v>
      </c>
      <c r="G22" s="6">
        <v>1754448.743</v>
      </c>
      <c r="H22" s="2">
        <v>2283519.3368886239</v>
      </c>
      <c r="I22" s="2">
        <v>36235189.424579829</v>
      </c>
      <c r="J22" s="2">
        <v>630853</v>
      </c>
      <c r="K22" s="2">
        <v>-116000</v>
      </c>
      <c r="L22" s="24">
        <v>-54211.43</v>
      </c>
      <c r="M22" s="128">
        <v>5583453.4208762497</v>
      </c>
      <c r="N22" s="129">
        <v>548.95815759278833</v>
      </c>
      <c r="P22" s="155">
        <v>26013194.092260446</v>
      </c>
      <c r="Q22" s="111">
        <v>12091944</v>
      </c>
      <c r="R22" s="2">
        <v>2283519.3368886239</v>
      </c>
      <c r="S22" s="2">
        <v>1089847.2373124936</v>
      </c>
      <c r="T22" s="24">
        <v>11096011.694820907</v>
      </c>
      <c r="U22" s="24">
        <v>3053635.9477234045</v>
      </c>
      <c r="V22" s="2">
        <v>630853</v>
      </c>
      <c r="W22" s="2">
        <v>-116000</v>
      </c>
      <c r="X22" s="2">
        <v>117560.57219173001</v>
      </c>
      <c r="Y22" s="123">
        <v>4234177.6966767125</v>
      </c>
      <c r="Z22" s="124">
        <v>416.29905581326443</v>
      </c>
      <c r="AB22" s="125">
        <v>-1349275.7241995372</v>
      </c>
      <c r="AC22" s="126">
        <v>-132.65910177952387</v>
      </c>
      <c r="AE22" s="256">
        <v>137.02290900103947</v>
      </c>
      <c r="AF22" s="54">
        <v>107.65910177952389</v>
      </c>
      <c r="AG22" s="278">
        <v>82.659101779523894</v>
      </c>
      <c r="AH22" s="278">
        <v>57.659101779523894</v>
      </c>
      <c r="AI22" s="281">
        <v>32.659101779523894</v>
      </c>
    </row>
    <row r="23" spans="1:35" x14ac:dyDescent="0.2">
      <c r="A23" s="132">
        <v>9</v>
      </c>
      <c r="B23" s="6" t="s">
        <v>12</v>
      </c>
      <c r="C23" s="6">
        <v>17</v>
      </c>
      <c r="D23" s="2">
        <v>2687</v>
      </c>
      <c r="E23" s="115">
        <v>15763284.550444456</v>
      </c>
      <c r="F23" s="2">
        <v>7068808</v>
      </c>
      <c r="G23" s="6">
        <v>231361.02499999999</v>
      </c>
      <c r="H23" s="2">
        <v>492957.95879452053</v>
      </c>
      <c r="I23" s="2">
        <v>9518916.3036966641</v>
      </c>
      <c r="J23" s="2">
        <v>-670825</v>
      </c>
      <c r="K23" s="2">
        <v>-52000</v>
      </c>
      <c r="L23" s="24">
        <v>-14321.710000000001</v>
      </c>
      <c r="M23" s="128">
        <v>840255.44704672787</v>
      </c>
      <c r="N23" s="129">
        <v>312.71136845803045</v>
      </c>
      <c r="P23" s="155">
        <v>5468628.5067662252</v>
      </c>
      <c r="Q23" s="111">
        <v>3219981</v>
      </c>
      <c r="R23" s="2">
        <v>492957.95879452053</v>
      </c>
      <c r="S23" s="2">
        <v>143719.31635168707</v>
      </c>
      <c r="T23" s="24">
        <v>3233467.7276504748</v>
      </c>
      <c r="U23" s="24">
        <v>99663.502508073958</v>
      </c>
      <c r="V23" s="2">
        <v>-670825</v>
      </c>
      <c r="W23" s="2">
        <v>-52000</v>
      </c>
      <c r="X23" s="2">
        <v>31242.644425979746</v>
      </c>
      <c r="Y23" s="123">
        <v>1029578.6429645112</v>
      </c>
      <c r="Z23" s="124">
        <v>383.17031744120254</v>
      </c>
      <c r="AB23" s="125">
        <v>189323.19591778331</v>
      </c>
      <c r="AC23" s="126">
        <v>70.45894898317205</v>
      </c>
      <c r="AE23" s="256">
        <v>-66.095141761656521</v>
      </c>
      <c r="AF23" s="54">
        <v>-45.458948983172093</v>
      </c>
      <c r="AG23" s="278">
        <v>-20.458948983172093</v>
      </c>
      <c r="AH23" s="278">
        <v>0</v>
      </c>
      <c r="AI23" s="281">
        <v>0</v>
      </c>
    </row>
    <row r="24" spans="1:35" x14ac:dyDescent="0.2">
      <c r="A24" s="132">
        <v>10</v>
      </c>
      <c r="B24" s="6" t="s">
        <v>13</v>
      </c>
      <c r="C24" s="6">
        <v>14</v>
      </c>
      <c r="D24" s="2">
        <v>12103</v>
      </c>
      <c r="E24" s="115">
        <v>73209451.745746389</v>
      </c>
      <c r="F24" s="2">
        <v>30501447</v>
      </c>
      <c r="G24" s="6">
        <v>1919098.041</v>
      </c>
      <c r="H24" s="2">
        <v>2634958.0869088746</v>
      </c>
      <c r="I24" s="2">
        <v>39968120.808504604</v>
      </c>
      <c r="J24" s="2">
        <v>-1256521</v>
      </c>
      <c r="K24" s="2">
        <v>1301000</v>
      </c>
      <c r="L24" s="24">
        <v>-64508.99</v>
      </c>
      <c r="M24" s="128">
        <v>1923160.1806670928</v>
      </c>
      <c r="N24" s="129">
        <v>158.89946134570707</v>
      </c>
      <c r="P24" s="155">
        <v>27440741.578147743</v>
      </c>
      <c r="Q24" s="111">
        <v>13807457</v>
      </c>
      <c r="R24" s="2">
        <v>2634958.0869088746</v>
      </c>
      <c r="S24" s="2">
        <v>1192125.8494786751</v>
      </c>
      <c r="T24" s="24">
        <v>11735179.559647746</v>
      </c>
      <c r="U24" s="24">
        <v>437204.93023974076</v>
      </c>
      <c r="V24" s="2">
        <v>-1256521</v>
      </c>
      <c r="W24" s="2">
        <v>1301000</v>
      </c>
      <c r="X24" s="2">
        <v>140807.82679402074</v>
      </c>
      <c r="Y24" s="123">
        <v>2551470.6749213152</v>
      </c>
      <c r="Z24" s="124">
        <v>210.81307732969637</v>
      </c>
      <c r="AB24" s="125">
        <v>628310.49425422237</v>
      </c>
      <c r="AC24" s="126">
        <v>51.913615983989288</v>
      </c>
      <c r="AE24" s="256">
        <v>-47.549808762473702</v>
      </c>
      <c r="AF24" s="54">
        <v>-26.913615983989303</v>
      </c>
      <c r="AG24" s="278">
        <v>-1.9136159839893025</v>
      </c>
      <c r="AH24" s="278">
        <v>0</v>
      </c>
      <c r="AI24" s="281">
        <v>0</v>
      </c>
    </row>
    <row r="25" spans="1:35" x14ac:dyDescent="0.2">
      <c r="A25" s="132">
        <v>16</v>
      </c>
      <c r="B25" s="6" t="s">
        <v>14</v>
      </c>
      <c r="C25" s="6">
        <v>7</v>
      </c>
      <c r="D25" s="2">
        <v>8374</v>
      </c>
      <c r="E25" s="115">
        <v>44433909.409655869</v>
      </c>
      <c r="F25" s="2">
        <v>26228286</v>
      </c>
      <c r="G25" s="6">
        <v>1244363.7209999999</v>
      </c>
      <c r="H25" s="2">
        <v>2637539.5420812387</v>
      </c>
      <c r="I25" s="2">
        <v>18387495.259866171</v>
      </c>
      <c r="J25" s="2">
        <v>-978555</v>
      </c>
      <c r="K25" s="2">
        <v>-141000</v>
      </c>
      <c r="L25" s="24">
        <v>-44633.42</v>
      </c>
      <c r="M25" s="128">
        <v>2988853.5332915392</v>
      </c>
      <c r="N25" s="129">
        <v>356.92065121704553</v>
      </c>
      <c r="P25" s="155">
        <v>15115463.483318444</v>
      </c>
      <c r="Q25" s="111">
        <v>11261086</v>
      </c>
      <c r="R25" s="2">
        <v>2637539.5420812387</v>
      </c>
      <c r="S25" s="2">
        <v>772987.16702591314</v>
      </c>
      <c r="T25" s="24">
        <v>4018216.5345419599</v>
      </c>
      <c r="U25" s="24">
        <v>-7914.8954306419691</v>
      </c>
      <c r="V25" s="2">
        <v>-978555</v>
      </c>
      <c r="W25" s="2">
        <v>-141000</v>
      </c>
      <c r="X25" s="2">
        <v>102642.76491084309</v>
      </c>
      <c r="Y25" s="123">
        <v>2549538.629810866</v>
      </c>
      <c r="Z25" s="124">
        <v>304.4588762611495</v>
      </c>
      <c r="AB25" s="125">
        <v>-439314.90348067321</v>
      </c>
      <c r="AC25" s="126">
        <v>-52.461774955896011</v>
      </c>
      <c r="AE25" s="256">
        <v>56.825582177411604</v>
      </c>
      <c r="AF25" s="54">
        <v>27.461774955896033</v>
      </c>
      <c r="AG25" s="278">
        <v>2.4617749558960327</v>
      </c>
      <c r="AH25" s="278">
        <v>0</v>
      </c>
      <c r="AI25" s="281">
        <v>0</v>
      </c>
    </row>
    <row r="26" spans="1:35" x14ac:dyDescent="0.2">
      <c r="A26" s="132">
        <v>18</v>
      </c>
      <c r="B26" s="6" t="s">
        <v>15</v>
      </c>
      <c r="C26" s="6">
        <v>1</v>
      </c>
      <c r="D26" s="2">
        <v>5064</v>
      </c>
      <c r="E26" s="115">
        <v>26647143.902073387</v>
      </c>
      <c r="F26" s="2">
        <v>16479293</v>
      </c>
      <c r="G26" s="6">
        <v>747528.71999999986</v>
      </c>
      <c r="H26" s="2">
        <v>1057004.0264085762</v>
      </c>
      <c r="I26" s="2">
        <v>7482343.0600504912</v>
      </c>
      <c r="J26" s="2">
        <v>-432662</v>
      </c>
      <c r="K26" s="2">
        <v>351000</v>
      </c>
      <c r="L26" s="24">
        <v>-26991.119999999999</v>
      </c>
      <c r="M26" s="128">
        <v>-935645.97561431781</v>
      </c>
      <c r="N26" s="129">
        <v>-184.76421319398062</v>
      </c>
      <c r="P26" s="155">
        <v>11943804.389953688</v>
      </c>
      <c r="Q26" s="111">
        <v>6804713</v>
      </c>
      <c r="R26" s="2">
        <v>1057004.0264085762</v>
      </c>
      <c r="S26" s="2">
        <v>464357.88651805854</v>
      </c>
      <c r="T26" s="24">
        <v>4239474.0967816552</v>
      </c>
      <c r="U26" s="24">
        <v>-836498.12425253657</v>
      </c>
      <c r="V26" s="2">
        <v>-432662</v>
      </c>
      <c r="W26" s="2">
        <v>351000</v>
      </c>
      <c r="X26" s="2">
        <v>63328.846546977991</v>
      </c>
      <c r="Y26" s="123">
        <v>-233086.65795095824</v>
      </c>
      <c r="Z26" s="124">
        <v>-46.028171001374062</v>
      </c>
      <c r="AB26" s="125">
        <v>702559.31766335957</v>
      </c>
      <c r="AC26" s="126">
        <v>138.73604219260656</v>
      </c>
      <c r="AE26" s="256">
        <v>-134.37223497109096</v>
      </c>
      <c r="AF26" s="54">
        <v>-113.73604219260656</v>
      </c>
      <c r="AG26" s="278">
        <v>-88.736042192606561</v>
      </c>
      <c r="AH26" s="278">
        <v>-63.736042192606561</v>
      </c>
      <c r="AI26" s="281">
        <v>-38.736042192606561</v>
      </c>
    </row>
    <row r="27" spans="1:35" x14ac:dyDescent="0.2">
      <c r="A27" s="132">
        <v>19</v>
      </c>
      <c r="B27" s="6" t="s">
        <v>16</v>
      </c>
      <c r="C27" s="6">
        <v>2</v>
      </c>
      <c r="D27" s="2">
        <v>3982</v>
      </c>
      <c r="E27" s="115">
        <v>19819476.40476159</v>
      </c>
      <c r="F27" s="2">
        <v>13398385</v>
      </c>
      <c r="G27" s="6">
        <v>347295.23599999998</v>
      </c>
      <c r="H27" s="2">
        <v>745785.59339368681</v>
      </c>
      <c r="I27" s="2">
        <v>7002382.0605068598</v>
      </c>
      <c r="J27" s="2">
        <v>-1006631</v>
      </c>
      <c r="K27" s="2">
        <v>-42000</v>
      </c>
      <c r="L27" s="24">
        <v>-21224.06</v>
      </c>
      <c r="M27" s="128">
        <v>646964.54513895651</v>
      </c>
      <c r="N27" s="129">
        <v>162.47226146131504</v>
      </c>
      <c r="P27" s="155">
        <v>8278520.004359588</v>
      </c>
      <c r="Q27" s="111">
        <v>6131584</v>
      </c>
      <c r="R27" s="2">
        <v>745785.59339368681</v>
      </c>
      <c r="S27" s="2">
        <v>215736.56967554419</v>
      </c>
      <c r="T27" s="24">
        <v>3877929.0518315788</v>
      </c>
      <c r="U27" s="24">
        <v>-444940.90077427309</v>
      </c>
      <c r="V27" s="2">
        <v>-1006631</v>
      </c>
      <c r="W27" s="2">
        <v>-42000</v>
      </c>
      <c r="X27" s="2">
        <v>48934.617300021688</v>
      </c>
      <c r="Y27" s="123">
        <v>1247877.9270669706</v>
      </c>
      <c r="Z27" s="124">
        <v>313.37969037342305</v>
      </c>
      <c r="AB27" s="125">
        <v>600913.3819280141</v>
      </c>
      <c r="AC27" s="126">
        <v>150.907428912108</v>
      </c>
      <c r="AE27" s="256">
        <v>-146.54362169059243</v>
      </c>
      <c r="AF27" s="54">
        <v>-125.907428912108</v>
      </c>
      <c r="AG27" s="278">
        <v>-100.907428912108</v>
      </c>
      <c r="AH27" s="278">
        <v>-75.907428912108003</v>
      </c>
      <c r="AI27" s="281">
        <v>-50.907428912108003</v>
      </c>
    </row>
    <row r="28" spans="1:35" x14ac:dyDescent="0.2">
      <c r="A28" s="132">
        <v>20</v>
      </c>
      <c r="B28" s="6" t="s">
        <v>17</v>
      </c>
      <c r="C28" s="6">
        <v>6</v>
      </c>
      <c r="D28" s="2">
        <v>17052</v>
      </c>
      <c r="E28" s="115">
        <v>92000907.636569515</v>
      </c>
      <c r="F28" s="2">
        <v>55559059</v>
      </c>
      <c r="G28" s="6">
        <v>1395465.1660000002</v>
      </c>
      <c r="H28" s="2">
        <v>3461356.1653412739</v>
      </c>
      <c r="I28" s="2">
        <v>33997841.639609203</v>
      </c>
      <c r="J28" s="2">
        <v>-2935171</v>
      </c>
      <c r="K28" s="2">
        <v>-178000</v>
      </c>
      <c r="L28" s="24">
        <v>-90887.16</v>
      </c>
      <c r="M28" s="128">
        <v>-609469.50561903056</v>
      </c>
      <c r="N28" s="129">
        <v>-35.741819470972942</v>
      </c>
      <c r="P28" s="155">
        <v>37042333.813211232</v>
      </c>
      <c r="Q28" s="111">
        <v>24623683</v>
      </c>
      <c r="R28" s="2">
        <v>3461356.1653412739</v>
      </c>
      <c r="S28" s="2">
        <v>866849.97894573468</v>
      </c>
      <c r="T28" s="24">
        <v>13532906.53369431</v>
      </c>
      <c r="U28" s="24">
        <v>-1600077.2234762525</v>
      </c>
      <c r="V28" s="2">
        <v>-2935171</v>
      </c>
      <c r="W28" s="2">
        <v>-178000</v>
      </c>
      <c r="X28" s="2">
        <v>208919.15565869346</v>
      </c>
      <c r="Y28" s="123">
        <v>938132.79695252329</v>
      </c>
      <c r="Z28" s="124">
        <v>55.015997944670616</v>
      </c>
      <c r="AB28" s="125">
        <v>1547602.3025715537</v>
      </c>
      <c r="AC28" s="126">
        <v>90.757817415643544</v>
      </c>
      <c r="AE28" s="256">
        <v>-86.394010194127972</v>
      </c>
      <c r="AF28" s="54">
        <v>-65.757817415643558</v>
      </c>
      <c r="AG28" s="278">
        <v>-40.757817415643558</v>
      </c>
      <c r="AH28" s="278">
        <v>-15.757817415643558</v>
      </c>
      <c r="AI28" s="281">
        <v>0</v>
      </c>
    </row>
    <row r="29" spans="1:35" x14ac:dyDescent="0.2">
      <c r="A29" s="132">
        <v>46</v>
      </c>
      <c r="B29" s="6" t="s">
        <v>18</v>
      </c>
      <c r="C29" s="6">
        <v>10</v>
      </c>
      <c r="D29" s="2">
        <v>1503</v>
      </c>
      <c r="E29" s="115">
        <v>9597838.2938757222</v>
      </c>
      <c r="F29" s="2">
        <v>3874670</v>
      </c>
      <c r="G29" s="6">
        <v>468077.11</v>
      </c>
      <c r="H29" s="2">
        <v>428018.33720071468</v>
      </c>
      <c r="I29" s="2">
        <v>5638390.5216820315</v>
      </c>
      <c r="J29" s="2">
        <v>-423408</v>
      </c>
      <c r="K29" s="2">
        <v>140000</v>
      </c>
      <c r="L29" s="24">
        <v>-111730.427815059</v>
      </c>
      <c r="M29" s="128">
        <v>639640.10282208375</v>
      </c>
      <c r="N29" s="129">
        <v>425.57558404662922</v>
      </c>
      <c r="P29" s="155">
        <v>3539214.570474518</v>
      </c>
      <c r="Q29" s="111">
        <v>1722178</v>
      </c>
      <c r="R29" s="2">
        <v>428018.33720071468</v>
      </c>
      <c r="S29" s="2">
        <v>290765.14615663304</v>
      </c>
      <c r="T29" s="24">
        <v>1481910.9145599732</v>
      </c>
      <c r="U29" s="24">
        <v>263889.47546061513</v>
      </c>
      <c r="V29" s="2">
        <v>-423408</v>
      </c>
      <c r="W29" s="2">
        <v>140000</v>
      </c>
      <c r="X29" s="2">
        <v>17810.646749418684</v>
      </c>
      <c r="Y29" s="123">
        <v>381949.94965283666</v>
      </c>
      <c r="Z29" s="124">
        <v>254.12504966921932</v>
      </c>
      <c r="AB29" s="125">
        <v>-257690.15316924709</v>
      </c>
      <c r="AC29" s="126">
        <v>-171.45053437740989</v>
      </c>
      <c r="AE29" s="256">
        <v>175.81434159892547</v>
      </c>
      <c r="AF29" s="54">
        <v>146.45053437740989</v>
      </c>
      <c r="AG29" s="278">
        <v>121.45053437740989</v>
      </c>
      <c r="AH29" s="278">
        <v>96.450534377409895</v>
      </c>
      <c r="AI29" s="281">
        <v>71.450534377409895</v>
      </c>
    </row>
    <row r="30" spans="1:35" x14ac:dyDescent="0.2">
      <c r="A30" s="132">
        <v>47</v>
      </c>
      <c r="B30" s="6" t="s">
        <v>19</v>
      </c>
      <c r="C30" s="6">
        <v>19</v>
      </c>
      <c r="D30" s="2">
        <v>1890</v>
      </c>
      <c r="E30" s="115">
        <v>15019110.352601677</v>
      </c>
      <c r="F30" s="2">
        <v>4993393</v>
      </c>
      <c r="G30" s="6">
        <v>284317.95299999998</v>
      </c>
      <c r="H30" s="2">
        <v>840775.71647170919</v>
      </c>
      <c r="I30" s="2">
        <v>8881811.8401898332</v>
      </c>
      <c r="J30" s="2">
        <v>-16737</v>
      </c>
      <c r="K30" s="2">
        <v>243000</v>
      </c>
      <c r="L30" s="24">
        <v>-10073.700000000001</v>
      </c>
      <c r="M30" s="128">
        <v>217524.85705986508</v>
      </c>
      <c r="N30" s="129">
        <v>115.09251696289158</v>
      </c>
      <c r="P30" s="155">
        <v>6791730.6662800852</v>
      </c>
      <c r="Q30" s="111">
        <v>2243966</v>
      </c>
      <c r="R30" s="2">
        <v>840775.71647170919</v>
      </c>
      <c r="S30" s="2">
        <v>176615.66736087506</v>
      </c>
      <c r="T30" s="24">
        <v>3411987.6916851099</v>
      </c>
      <c r="U30" s="24">
        <v>-10570.620570587827</v>
      </c>
      <c r="V30" s="2">
        <v>-16737</v>
      </c>
      <c r="W30" s="2">
        <v>243000</v>
      </c>
      <c r="X30" s="2">
        <v>22237.762465877906</v>
      </c>
      <c r="Y30" s="123">
        <v>119544.55113289785</v>
      </c>
      <c r="Z30" s="124">
        <v>63.251085255501508</v>
      </c>
      <c r="AB30" s="125">
        <v>-97980.305926967238</v>
      </c>
      <c r="AC30" s="126">
        <v>-51.841431707390072</v>
      </c>
      <c r="AE30" s="256">
        <v>56.205238928905658</v>
      </c>
      <c r="AF30" s="54">
        <v>26.841431707390072</v>
      </c>
      <c r="AG30" s="278">
        <v>1.8414317073900719</v>
      </c>
      <c r="AH30" s="278">
        <v>0</v>
      </c>
      <c r="AI30" s="281">
        <v>0</v>
      </c>
    </row>
    <row r="31" spans="1:35" x14ac:dyDescent="0.2">
      <c r="A31" s="132">
        <v>49</v>
      </c>
      <c r="B31" s="6" t="s">
        <v>20</v>
      </c>
      <c r="C31" s="6">
        <v>1</v>
      </c>
      <c r="D31" s="2">
        <v>265543</v>
      </c>
      <c r="E31" s="115">
        <v>1494644175.0537608</v>
      </c>
      <c r="F31" s="2">
        <v>1172171917</v>
      </c>
      <c r="G31" s="6">
        <v>104006946.96699999</v>
      </c>
      <c r="H31" s="2">
        <v>99402952.888668954</v>
      </c>
      <c r="I31" s="2">
        <v>81839241.528140694</v>
      </c>
      <c r="J31" s="2">
        <v>-24367225</v>
      </c>
      <c r="K31" s="2">
        <v>46167000</v>
      </c>
      <c r="L31" s="24">
        <v>-1415344.19</v>
      </c>
      <c r="M31" s="128">
        <v>-14007997.479950963</v>
      </c>
      <c r="N31" s="129">
        <v>-52.752275450495638</v>
      </c>
      <c r="P31" s="155">
        <v>793355046.56534815</v>
      </c>
      <c r="Q31" s="111">
        <v>380258514</v>
      </c>
      <c r="R31" s="2">
        <v>99402952.888668954</v>
      </c>
      <c r="S31" s="2">
        <v>64608147.867271133</v>
      </c>
      <c r="T31" s="24">
        <v>166024234.04664403</v>
      </c>
      <c r="U31" s="24">
        <v>44839491.264192097</v>
      </c>
      <c r="V31" s="2">
        <v>-24367225</v>
      </c>
      <c r="W31" s="2">
        <v>46167000</v>
      </c>
      <c r="X31" s="2">
        <v>3861991.8500136109</v>
      </c>
      <c r="Y31" s="123">
        <v>-12559939.648558259</v>
      </c>
      <c r="Z31" s="124">
        <v>-47.299080181207032</v>
      </c>
      <c r="AB31" s="125">
        <v>1448057.8313927036</v>
      </c>
      <c r="AC31" s="126">
        <v>5.453195269288603</v>
      </c>
      <c r="AE31" s="256">
        <v>-1.0893880477730207</v>
      </c>
      <c r="AF31" s="54">
        <v>0</v>
      </c>
      <c r="AG31" s="278">
        <v>0</v>
      </c>
      <c r="AH31" s="278">
        <v>0</v>
      </c>
      <c r="AI31" s="281">
        <v>0</v>
      </c>
    </row>
    <row r="32" spans="1:35" x14ac:dyDescent="0.2">
      <c r="A32" s="132">
        <v>50</v>
      </c>
      <c r="B32" s="6" t="s">
        <v>21</v>
      </c>
      <c r="C32" s="6">
        <v>4</v>
      </c>
      <c r="D32" s="2">
        <v>12314</v>
      </c>
      <c r="E32" s="115">
        <v>69892413.365700945</v>
      </c>
      <c r="F32" s="2">
        <v>40768328</v>
      </c>
      <c r="G32" s="6">
        <v>1838801.4890000001</v>
      </c>
      <c r="H32" s="2">
        <v>3122323.5183942826</v>
      </c>
      <c r="I32" s="2">
        <v>25701710.642726205</v>
      </c>
      <c r="J32" s="2">
        <v>-1387370</v>
      </c>
      <c r="K32" s="2">
        <v>-146000</v>
      </c>
      <c r="L32" s="24">
        <v>-65633.62</v>
      </c>
      <c r="M32" s="128">
        <v>71013.904419536586</v>
      </c>
      <c r="N32" s="129">
        <v>5.7669241854423081</v>
      </c>
      <c r="P32" s="155">
        <v>27426067.053586941</v>
      </c>
      <c r="Q32" s="111">
        <v>17128326</v>
      </c>
      <c r="R32" s="2">
        <v>3122323.5183942826</v>
      </c>
      <c r="S32" s="2">
        <v>1142246.3783843638</v>
      </c>
      <c r="T32" s="24">
        <v>6961578.6340200249</v>
      </c>
      <c r="U32" s="24">
        <v>511992.46236661373</v>
      </c>
      <c r="V32" s="2">
        <v>-1387370</v>
      </c>
      <c r="W32" s="2">
        <v>-146000</v>
      </c>
      <c r="X32" s="2">
        <v>154177.16042231693</v>
      </c>
      <c r="Y32" s="123">
        <v>61207.100000664592</v>
      </c>
      <c r="Z32" s="124">
        <v>4.9705294786961662</v>
      </c>
      <c r="AB32" s="125">
        <v>-9806.8044188719941</v>
      </c>
      <c r="AC32" s="126">
        <v>-0.7963947067461421</v>
      </c>
      <c r="AE32" s="256">
        <v>5.1602019282617277</v>
      </c>
      <c r="AF32" s="54">
        <v>0</v>
      </c>
      <c r="AG32" s="278">
        <v>0</v>
      </c>
      <c r="AH32" s="278">
        <v>0</v>
      </c>
      <c r="AI32" s="281">
        <v>0</v>
      </c>
    </row>
    <row r="33" spans="1:35" x14ac:dyDescent="0.2">
      <c r="A33" s="132">
        <v>51</v>
      </c>
      <c r="B33" s="6" t="s">
        <v>22</v>
      </c>
      <c r="C33" s="6">
        <v>4</v>
      </c>
      <c r="D33" s="2">
        <v>5954</v>
      </c>
      <c r="E33" s="115">
        <v>41153074.341973528</v>
      </c>
      <c r="F33" s="2">
        <v>17990392</v>
      </c>
      <c r="G33" s="6">
        <v>1308404.5430000001</v>
      </c>
      <c r="H33" s="2">
        <v>17733405.232643716</v>
      </c>
      <c r="I33" s="2">
        <v>9164607.8300856631</v>
      </c>
      <c r="J33" s="2">
        <v>-610040</v>
      </c>
      <c r="K33" s="2">
        <v>1288000</v>
      </c>
      <c r="L33" s="24">
        <v>2754422.3584558261</v>
      </c>
      <c r="M33" s="128">
        <v>2967272.9053000319</v>
      </c>
      <c r="N33" s="129">
        <v>498.36629245885655</v>
      </c>
      <c r="P33" s="155">
        <v>20349314.38301158</v>
      </c>
      <c r="Q33" s="111">
        <v>6000137</v>
      </c>
      <c r="R33" s="2">
        <v>17733405.232643716</v>
      </c>
      <c r="S33" s="2">
        <v>812768.72987315629</v>
      </c>
      <c r="T33" s="24">
        <v>2439062.4973772475</v>
      </c>
      <c r="U33" s="24">
        <v>-1499896.1291477229</v>
      </c>
      <c r="V33" s="2">
        <v>-610040</v>
      </c>
      <c r="W33" s="2">
        <v>1288000</v>
      </c>
      <c r="X33" s="2">
        <v>78870.273917943705</v>
      </c>
      <c r="Y33" s="123">
        <v>5892993.2216527611</v>
      </c>
      <c r="Z33" s="124">
        <v>989.75364824534108</v>
      </c>
      <c r="AB33" s="125">
        <v>2925720.3163527292</v>
      </c>
      <c r="AC33" s="126">
        <v>491.38735578648459</v>
      </c>
      <c r="AE33" s="256">
        <v>-487.02354856496896</v>
      </c>
      <c r="AF33" s="54">
        <v>-466.38735578648453</v>
      </c>
      <c r="AG33" s="278">
        <v>-441.38735578648453</v>
      </c>
      <c r="AH33" s="278">
        <v>-416.38735578648453</v>
      </c>
      <c r="AI33" s="281">
        <v>-391.38735578648453</v>
      </c>
    </row>
    <row r="34" spans="1:35" x14ac:dyDescent="0.2">
      <c r="A34" s="132">
        <v>52</v>
      </c>
      <c r="B34" s="6" t="s">
        <v>23</v>
      </c>
      <c r="C34" s="6">
        <v>14</v>
      </c>
      <c r="D34" s="2">
        <v>2651</v>
      </c>
      <c r="E34" s="115">
        <v>16426383.031802438</v>
      </c>
      <c r="F34" s="2">
        <v>7306763</v>
      </c>
      <c r="G34" s="6">
        <v>784465.14399999985</v>
      </c>
      <c r="H34" s="2">
        <v>722394.11472543166</v>
      </c>
      <c r="I34" s="2">
        <v>8049907.2927411972</v>
      </c>
      <c r="J34" s="2">
        <v>-11246</v>
      </c>
      <c r="K34" s="2">
        <v>49000</v>
      </c>
      <c r="L34" s="24">
        <v>-659322.81888713397</v>
      </c>
      <c r="M34" s="128">
        <v>1134223.3385513248</v>
      </c>
      <c r="N34" s="129">
        <v>427.84735516836093</v>
      </c>
      <c r="P34" s="155">
        <v>5540052.4569461187</v>
      </c>
      <c r="Q34" s="111">
        <v>3333513</v>
      </c>
      <c r="R34" s="2">
        <v>722394.11472543166</v>
      </c>
      <c r="S34" s="2">
        <v>487302.44948304386</v>
      </c>
      <c r="T34" s="24">
        <v>2065685.9716490055</v>
      </c>
      <c r="U34" s="24">
        <v>44099.468913215329</v>
      </c>
      <c r="V34" s="2">
        <v>-11246</v>
      </c>
      <c r="W34" s="2">
        <v>49000</v>
      </c>
      <c r="X34" s="2">
        <v>31744.227139833325</v>
      </c>
      <c r="Y34" s="123">
        <v>1182440.7749644099</v>
      </c>
      <c r="Z34" s="124">
        <v>446.03575064670309</v>
      </c>
      <c r="AB34" s="125">
        <v>48217.436413085088</v>
      </c>
      <c r="AC34" s="126">
        <v>18.188395478342169</v>
      </c>
      <c r="AE34" s="256">
        <v>-13.824588256826587</v>
      </c>
      <c r="AF34" s="54">
        <v>0</v>
      </c>
      <c r="AG34" s="278">
        <v>0</v>
      </c>
      <c r="AH34" s="278">
        <v>0</v>
      </c>
      <c r="AI34" s="281">
        <v>0</v>
      </c>
    </row>
    <row r="35" spans="1:35" x14ac:dyDescent="0.2">
      <c r="A35" s="132">
        <v>61</v>
      </c>
      <c r="B35" s="6" t="s">
        <v>24</v>
      </c>
      <c r="C35" s="6">
        <v>5</v>
      </c>
      <c r="D35" s="2">
        <v>17521</v>
      </c>
      <c r="E35" s="115">
        <v>98892669.074298948</v>
      </c>
      <c r="F35" s="2">
        <v>53105022</v>
      </c>
      <c r="G35" s="6">
        <v>2737826.5520000001</v>
      </c>
      <c r="H35" s="2">
        <v>5373786.8023461569</v>
      </c>
      <c r="I35" s="2">
        <v>41213470.254843183</v>
      </c>
      <c r="J35" s="2">
        <v>205977</v>
      </c>
      <c r="K35" s="2">
        <v>-301000</v>
      </c>
      <c r="L35" s="24">
        <v>-93386.930000000008</v>
      </c>
      <c r="M35" s="128">
        <v>3535800.4648903836</v>
      </c>
      <c r="N35" s="129">
        <v>201.80357655900826</v>
      </c>
      <c r="P35" s="155">
        <v>39750328.018958472</v>
      </c>
      <c r="Q35" s="111">
        <v>21617410</v>
      </c>
      <c r="R35" s="2">
        <v>5373786.8023461569</v>
      </c>
      <c r="S35" s="2">
        <v>1700712.383786062</v>
      </c>
      <c r="T35" s="24">
        <v>7054077.9765939657</v>
      </c>
      <c r="U35" s="24">
        <v>3682857.7410678547</v>
      </c>
      <c r="V35" s="2">
        <v>205977</v>
      </c>
      <c r="W35" s="2">
        <v>-301000</v>
      </c>
      <c r="X35" s="2">
        <v>215585.04249322007</v>
      </c>
      <c r="Y35" s="123">
        <v>-200921.07267121226</v>
      </c>
      <c r="Z35" s="124">
        <v>-11.467443220775769</v>
      </c>
      <c r="AB35" s="125">
        <v>-3736721.5375615959</v>
      </c>
      <c r="AC35" s="126">
        <v>-213.27101977978401</v>
      </c>
      <c r="AE35" s="256">
        <v>217.63482700129961</v>
      </c>
      <c r="AF35" s="54">
        <v>188.27101977978404</v>
      </c>
      <c r="AG35" s="278">
        <v>163.27101977978404</v>
      </c>
      <c r="AH35" s="278">
        <v>138.27101977978404</v>
      </c>
      <c r="AI35" s="281">
        <v>113.27101977978404</v>
      </c>
    </row>
    <row r="36" spans="1:35" x14ac:dyDescent="0.2">
      <c r="A36" s="132">
        <v>69</v>
      </c>
      <c r="B36" s="6" t="s">
        <v>25</v>
      </c>
      <c r="C36" s="6">
        <v>17</v>
      </c>
      <c r="D36" s="2">
        <v>7479</v>
      </c>
      <c r="E36" s="115">
        <v>45287998.164611526</v>
      </c>
      <c r="F36" s="2">
        <v>20579082</v>
      </c>
      <c r="G36" s="6">
        <v>1212283.162</v>
      </c>
      <c r="H36" s="2">
        <v>1893717.186689696</v>
      </c>
      <c r="I36" s="2">
        <v>23548046.033666544</v>
      </c>
      <c r="J36" s="2">
        <v>64054</v>
      </c>
      <c r="K36" s="2">
        <v>1167000</v>
      </c>
      <c r="L36" s="24">
        <v>-39863.07</v>
      </c>
      <c r="M36" s="128">
        <v>3216047.2877447153</v>
      </c>
      <c r="N36" s="129">
        <v>430.0103339677384</v>
      </c>
      <c r="P36" s="155">
        <v>17553371.986867107</v>
      </c>
      <c r="Q36" s="111">
        <v>9641710</v>
      </c>
      <c r="R36" s="2">
        <v>1893717.186689696</v>
      </c>
      <c r="S36" s="2">
        <v>753059.02222425549</v>
      </c>
      <c r="T36" s="24">
        <v>8721292.9691308122</v>
      </c>
      <c r="U36" s="24">
        <v>-525329.21603889018</v>
      </c>
      <c r="V36" s="2">
        <v>64054</v>
      </c>
      <c r="W36" s="2">
        <v>1167000</v>
      </c>
      <c r="X36" s="2">
        <v>88019.620059000692</v>
      </c>
      <c r="Y36" s="123">
        <v>4250151.595197767</v>
      </c>
      <c r="Z36" s="124">
        <v>568.27805792188349</v>
      </c>
      <c r="AB36" s="125">
        <v>1034104.3074530517</v>
      </c>
      <c r="AC36" s="126">
        <v>138.26772395414517</v>
      </c>
      <c r="AE36" s="256">
        <v>-133.90391673262951</v>
      </c>
      <c r="AF36" s="54">
        <v>-113.26772395414508</v>
      </c>
      <c r="AG36" s="278">
        <v>-88.267723954145083</v>
      </c>
      <c r="AH36" s="278">
        <v>-63.267723954145083</v>
      </c>
      <c r="AI36" s="281">
        <v>-38.267723954145083</v>
      </c>
    </row>
    <row r="37" spans="1:35" x14ac:dyDescent="0.2">
      <c r="A37" s="132">
        <v>71</v>
      </c>
      <c r="B37" s="6" t="s">
        <v>26</v>
      </c>
      <c r="C37" s="6">
        <v>17</v>
      </c>
      <c r="D37" s="2">
        <v>7175</v>
      </c>
      <c r="E37" s="115">
        <v>44206792.696595989</v>
      </c>
      <c r="F37" s="2">
        <v>19573631</v>
      </c>
      <c r="G37" s="6">
        <v>998636.69299999997</v>
      </c>
      <c r="H37" s="2">
        <v>1500941.4970196541</v>
      </c>
      <c r="I37" s="2">
        <v>22993262.586785831</v>
      </c>
      <c r="J37" s="2">
        <v>-178570</v>
      </c>
      <c r="K37" s="2">
        <v>570000</v>
      </c>
      <c r="L37" s="24">
        <v>-302160.20194602379</v>
      </c>
      <c r="M37" s="128">
        <v>1553269.2821555175</v>
      </c>
      <c r="N37" s="129">
        <v>216.48352364536828</v>
      </c>
      <c r="P37" s="155">
        <v>18713423.977566432</v>
      </c>
      <c r="Q37" s="111">
        <v>9146200</v>
      </c>
      <c r="R37" s="2">
        <v>1500941.4970196541</v>
      </c>
      <c r="S37" s="2">
        <v>620343.82325920975</v>
      </c>
      <c r="T37" s="24">
        <v>9022639.6628171019</v>
      </c>
      <c r="U37" s="24">
        <v>130239.39724318881</v>
      </c>
      <c r="V37" s="2">
        <v>-178570</v>
      </c>
      <c r="W37" s="2">
        <v>570000</v>
      </c>
      <c r="X37" s="2">
        <v>84228.024051541652</v>
      </c>
      <c r="Y37" s="123">
        <v>2182598.426824268</v>
      </c>
      <c r="Z37" s="124">
        <v>304.19490269327775</v>
      </c>
      <c r="AB37" s="125">
        <v>629329.14466875046</v>
      </c>
      <c r="AC37" s="126">
        <v>87.711379047909475</v>
      </c>
      <c r="AE37" s="256">
        <v>-83.347571826393903</v>
      </c>
      <c r="AF37" s="54">
        <v>-62.711379047909475</v>
      </c>
      <c r="AG37" s="278">
        <v>-37.711379047909475</v>
      </c>
      <c r="AH37" s="278">
        <v>-12.711379047909475</v>
      </c>
      <c r="AI37" s="281">
        <v>0</v>
      </c>
    </row>
    <row r="38" spans="1:35" x14ac:dyDescent="0.2">
      <c r="A38" s="132">
        <v>72</v>
      </c>
      <c r="B38" s="6" t="s">
        <v>27</v>
      </c>
      <c r="C38" s="6">
        <v>17</v>
      </c>
      <c r="D38" s="2">
        <v>997</v>
      </c>
      <c r="E38" s="115">
        <v>6660797.842645904</v>
      </c>
      <c r="F38" s="2">
        <v>3141504</v>
      </c>
      <c r="G38" s="6">
        <v>81433.7</v>
      </c>
      <c r="H38" s="2">
        <v>325215.17461631924</v>
      </c>
      <c r="I38" s="2">
        <v>3548328.5935785272</v>
      </c>
      <c r="J38" s="2">
        <v>-201125</v>
      </c>
      <c r="K38" s="2">
        <v>51000</v>
      </c>
      <c r="L38" s="24">
        <v>-5314.01</v>
      </c>
      <c r="M38" s="128">
        <v>290872.63554894202</v>
      </c>
      <c r="N38" s="129">
        <v>291.74787918650151</v>
      </c>
      <c r="P38" s="155">
        <v>2705304.9153522337</v>
      </c>
      <c r="Q38" s="111">
        <v>1271032</v>
      </c>
      <c r="R38" s="2">
        <v>325215.17461631924</v>
      </c>
      <c r="S38" s="2">
        <v>50585.856852892059</v>
      </c>
      <c r="T38" s="24">
        <v>1542191.1418601638</v>
      </c>
      <c r="U38" s="24">
        <v>13431.714715777336</v>
      </c>
      <c r="V38" s="2">
        <v>-201125</v>
      </c>
      <c r="W38" s="2">
        <v>51000</v>
      </c>
      <c r="X38" s="2">
        <v>12229.143230938567</v>
      </c>
      <c r="Y38" s="123">
        <v>359255.11592385685</v>
      </c>
      <c r="Z38" s="124">
        <v>360.33612429674707</v>
      </c>
      <c r="AB38" s="125">
        <v>68382.480374914827</v>
      </c>
      <c r="AC38" s="126">
        <v>68.588245110245566</v>
      </c>
      <c r="AE38" s="256">
        <v>-64.224437888729994</v>
      </c>
      <c r="AF38" s="54">
        <v>-43.588245110245566</v>
      </c>
      <c r="AG38" s="278">
        <v>-18.588245110245566</v>
      </c>
      <c r="AH38" s="278">
        <v>0</v>
      </c>
      <c r="AI38" s="281">
        <v>0</v>
      </c>
    </row>
    <row r="39" spans="1:35" x14ac:dyDescent="0.2">
      <c r="A39" s="132">
        <v>74</v>
      </c>
      <c r="B39" s="6" t="s">
        <v>28</v>
      </c>
      <c r="C39" s="6">
        <v>16</v>
      </c>
      <c r="D39" s="2">
        <v>1222</v>
      </c>
      <c r="E39" s="115">
        <v>7768420.8423038125</v>
      </c>
      <c r="F39" s="2">
        <v>3243342</v>
      </c>
      <c r="G39" s="6">
        <v>389709.50200000009</v>
      </c>
      <c r="H39" s="2">
        <v>323867.91665038711</v>
      </c>
      <c r="I39" s="2">
        <v>4214238.8537010346</v>
      </c>
      <c r="J39" s="2">
        <v>-269960</v>
      </c>
      <c r="K39" s="2">
        <v>-48000</v>
      </c>
      <c r="L39" s="24">
        <v>-6513.26</v>
      </c>
      <c r="M39" s="128">
        <v>91290.690047608907</v>
      </c>
      <c r="N39" s="129">
        <v>74.705965669074388</v>
      </c>
      <c r="P39" s="155">
        <v>2956783.9734359658</v>
      </c>
      <c r="Q39" s="111">
        <v>1480965</v>
      </c>
      <c r="R39" s="2">
        <v>323867.91665038711</v>
      </c>
      <c r="S39" s="2">
        <v>242083.91712993337</v>
      </c>
      <c r="T39" s="24">
        <v>1073467.5981105426</v>
      </c>
      <c r="U39" s="24">
        <v>207257.26249027005</v>
      </c>
      <c r="V39" s="2">
        <v>-269960</v>
      </c>
      <c r="W39" s="2">
        <v>-48000</v>
      </c>
      <c r="X39" s="2">
        <v>14566.287651255583</v>
      </c>
      <c r="Y39" s="123">
        <v>67464.008596423082</v>
      </c>
      <c r="Z39" s="124">
        <v>55.207863008529529</v>
      </c>
      <c r="AB39" s="125">
        <v>-23826.681451185825</v>
      </c>
      <c r="AC39" s="126">
        <v>-19.498102660544866</v>
      </c>
      <c r="AE39" s="256">
        <v>23.861909882060445</v>
      </c>
      <c r="AF39" s="54">
        <v>0</v>
      </c>
      <c r="AG39" s="278">
        <v>0</v>
      </c>
      <c r="AH39" s="278">
        <v>0</v>
      </c>
      <c r="AI39" s="281">
        <v>0</v>
      </c>
    </row>
    <row r="40" spans="1:35" x14ac:dyDescent="0.2">
      <c r="A40" s="132">
        <v>75</v>
      </c>
      <c r="B40" s="6" t="s">
        <v>29</v>
      </c>
      <c r="C40" s="6">
        <v>8</v>
      </c>
      <c r="D40" s="2">
        <v>21061</v>
      </c>
      <c r="E40" s="115">
        <v>118448096.73260845</v>
      </c>
      <c r="F40" s="2">
        <v>74210409</v>
      </c>
      <c r="G40" s="6">
        <v>3669972.7960000006</v>
      </c>
      <c r="H40" s="2">
        <v>6653822.3816152466</v>
      </c>
      <c r="I40" s="2">
        <v>39681917.679799482</v>
      </c>
      <c r="J40" s="2">
        <v>-2735727</v>
      </c>
      <c r="K40" s="2">
        <v>3595000</v>
      </c>
      <c r="L40" s="24">
        <v>-112255.13</v>
      </c>
      <c r="M40" s="128">
        <v>6739553.2548062699</v>
      </c>
      <c r="N40" s="129">
        <v>320.00157897565498</v>
      </c>
      <c r="P40" s="155">
        <v>43362120.830552556</v>
      </c>
      <c r="Q40" s="111">
        <v>32128133</v>
      </c>
      <c r="R40" s="2">
        <v>6653822.3816152466</v>
      </c>
      <c r="S40" s="2">
        <v>2279752.9586947919</v>
      </c>
      <c r="T40" s="24">
        <v>8353114.8312976286</v>
      </c>
      <c r="U40" s="24">
        <v>-701501.55034311092</v>
      </c>
      <c r="V40" s="2">
        <v>-2735727</v>
      </c>
      <c r="W40" s="2">
        <v>3595000</v>
      </c>
      <c r="X40" s="2">
        <v>266712.7507228154</v>
      </c>
      <c r="Y40" s="123">
        <v>6477186.541434817</v>
      </c>
      <c r="Z40" s="124">
        <v>307.54411193366019</v>
      </c>
      <c r="AB40" s="125">
        <v>-262366.71337145288</v>
      </c>
      <c r="AC40" s="126">
        <v>-12.457467041994819</v>
      </c>
      <c r="AE40" s="256">
        <v>16.821274263510361</v>
      </c>
      <c r="AF40" s="54">
        <v>0</v>
      </c>
      <c r="AG40" s="278">
        <v>0</v>
      </c>
      <c r="AH40" s="278">
        <v>0</v>
      </c>
      <c r="AI40" s="281">
        <v>0</v>
      </c>
    </row>
    <row r="41" spans="1:35" x14ac:dyDescent="0.2">
      <c r="A41" s="132">
        <v>77</v>
      </c>
      <c r="B41" s="6" t="s">
        <v>30</v>
      </c>
      <c r="C41" s="6">
        <v>13</v>
      </c>
      <c r="D41" s="2">
        <v>5307</v>
      </c>
      <c r="E41" s="115">
        <v>33587197.222793527</v>
      </c>
      <c r="F41" s="2">
        <v>13902586</v>
      </c>
      <c r="G41" s="6">
        <v>610755.44400000002</v>
      </c>
      <c r="H41" s="2">
        <v>1324204.8800476473</v>
      </c>
      <c r="I41" s="2">
        <v>20087281.577361643</v>
      </c>
      <c r="J41" s="2">
        <v>-225185</v>
      </c>
      <c r="K41" s="2">
        <v>162000</v>
      </c>
      <c r="L41" s="24">
        <v>-28286.31</v>
      </c>
      <c r="M41" s="128">
        <v>2302731.9886157638</v>
      </c>
      <c r="N41" s="129">
        <v>433.90465208512603</v>
      </c>
      <c r="P41" s="155">
        <v>12164736.435740899</v>
      </c>
      <c r="Q41" s="111">
        <v>6541466</v>
      </c>
      <c r="R41" s="2">
        <v>1324204.8800476473</v>
      </c>
      <c r="S41" s="2">
        <v>379395.59988442785</v>
      </c>
      <c r="T41" s="24">
        <v>4865450.7167902812</v>
      </c>
      <c r="U41" s="24">
        <v>825716.27115854435</v>
      </c>
      <c r="V41" s="2">
        <v>-225185</v>
      </c>
      <c r="W41" s="2">
        <v>162000</v>
      </c>
      <c r="X41" s="2">
        <v>61371.637360060035</v>
      </c>
      <c r="Y41" s="123">
        <v>1769683.6695000622</v>
      </c>
      <c r="Z41" s="124">
        <v>333.46215743358999</v>
      </c>
      <c r="AB41" s="125">
        <v>-533048.3191157016</v>
      </c>
      <c r="AC41" s="126">
        <v>-100.44249465153601</v>
      </c>
      <c r="AE41" s="256">
        <v>104.80630187305161</v>
      </c>
      <c r="AF41" s="54">
        <v>75.442494651536038</v>
      </c>
      <c r="AG41" s="278">
        <v>50.442494651536038</v>
      </c>
      <c r="AH41" s="278">
        <v>25.442494651536038</v>
      </c>
      <c r="AI41" s="281">
        <v>0.44249465153603751</v>
      </c>
    </row>
    <row r="42" spans="1:35" x14ac:dyDescent="0.2">
      <c r="A42" s="132">
        <v>78</v>
      </c>
      <c r="B42" s="6" t="s">
        <v>31</v>
      </c>
      <c r="C42" s="6">
        <v>1</v>
      </c>
      <c r="D42" s="2">
        <v>9021</v>
      </c>
      <c r="E42" s="115">
        <v>55520484.476991929</v>
      </c>
      <c r="F42" s="2">
        <v>35832573</v>
      </c>
      <c r="G42" s="6">
        <v>1858154.7250000003</v>
      </c>
      <c r="H42" s="2">
        <v>2634011.0950875524</v>
      </c>
      <c r="I42" s="2">
        <v>13820482.657409737</v>
      </c>
      <c r="J42" s="2">
        <v>-977033</v>
      </c>
      <c r="K42" s="2">
        <v>1437000</v>
      </c>
      <c r="L42" s="24">
        <v>-48081.93</v>
      </c>
      <c r="M42" s="128">
        <v>-867214.06949464197</v>
      </c>
      <c r="N42" s="129">
        <v>-96.132808945199201</v>
      </c>
      <c r="P42" s="155">
        <v>21309360.382439319</v>
      </c>
      <c r="Q42" s="111">
        <v>16184493</v>
      </c>
      <c r="R42" s="2">
        <v>2634011.0950875524</v>
      </c>
      <c r="S42" s="2">
        <v>1154268.4285421763</v>
      </c>
      <c r="T42" s="24">
        <v>3448487.3055001083</v>
      </c>
      <c r="U42" s="24">
        <v>-2565588.6139951521</v>
      </c>
      <c r="V42" s="2">
        <v>-977033</v>
      </c>
      <c r="W42" s="2">
        <v>1437000</v>
      </c>
      <c r="X42" s="2">
        <v>118147.57846963611</v>
      </c>
      <c r="Y42" s="123">
        <v>124425.41116499901</v>
      </c>
      <c r="Z42" s="124">
        <v>13.79286233954096</v>
      </c>
      <c r="AB42" s="125">
        <v>991639.48065964098</v>
      </c>
      <c r="AC42" s="126">
        <v>109.92567128474016</v>
      </c>
      <c r="AE42" s="256">
        <v>-105.56186406322458</v>
      </c>
      <c r="AF42" s="54">
        <v>-84.925671284740162</v>
      </c>
      <c r="AG42" s="278">
        <v>-59.925671284740162</v>
      </c>
      <c r="AH42" s="278">
        <v>-34.925671284740162</v>
      </c>
      <c r="AI42" s="281">
        <v>-9.9256712847401616</v>
      </c>
    </row>
    <row r="43" spans="1:35" x14ac:dyDescent="0.2">
      <c r="A43" s="132">
        <v>79</v>
      </c>
      <c r="B43" s="6" t="s">
        <v>32</v>
      </c>
      <c r="C43" s="6">
        <v>4</v>
      </c>
      <c r="D43" s="2">
        <v>7366</v>
      </c>
      <c r="E43" s="115">
        <v>43847021.038091242</v>
      </c>
      <c r="F43" s="2">
        <v>24329538</v>
      </c>
      <c r="G43" s="6">
        <v>4467705.55</v>
      </c>
      <c r="H43" s="2">
        <v>1807146.6787268613</v>
      </c>
      <c r="I43" s="2">
        <v>12890523.299897492</v>
      </c>
      <c r="J43" s="2">
        <v>-800584</v>
      </c>
      <c r="K43" s="2">
        <v>-87000</v>
      </c>
      <c r="L43" s="24">
        <v>838526.82323260175</v>
      </c>
      <c r="M43" s="128">
        <v>-2078218.3326994884</v>
      </c>
      <c r="N43" s="129">
        <v>-282.13661861247465</v>
      </c>
      <c r="P43" s="155">
        <v>15273141.536682364</v>
      </c>
      <c r="Q43" s="111">
        <v>9633963</v>
      </c>
      <c r="R43" s="2">
        <v>1807146.6787268613</v>
      </c>
      <c r="S43" s="2">
        <v>2775297.1240797285</v>
      </c>
      <c r="T43" s="24">
        <v>1225541.8074565947</v>
      </c>
      <c r="U43" s="24">
        <v>-928040.02127581136</v>
      </c>
      <c r="V43" s="2">
        <v>-800584</v>
      </c>
      <c r="W43" s="2">
        <v>-87000</v>
      </c>
      <c r="X43" s="2">
        <v>97749.957685874644</v>
      </c>
      <c r="Y43" s="123">
        <v>-1549066.990009116</v>
      </c>
      <c r="Z43" s="124">
        <v>-210.29961851875046</v>
      </c>
      <c r="AB43" s="125">
        <v>529151.34269037237</v>
      </c>
      <c r="AC43" s="126">
        <v>71.837000093724185</v>
      </c>
      <c r="AE43" s="256">
        <v>-67.473192872208614</v>
      </c>
      <c r="AF43" s="54">
        <v>-46.837000093724185</v>
      </c>
      <c r="AG43" s="278">
        <v>-21.837000093724185</v>
      </c>
      <c r="AH43" s="278">
        <v>0</v>
      </c>
      <c r="AI43" s="281">
        <v>0</v>
      </c>
    </row>
    <row r="44" spans="1:35" x14ac:dyDescent="0.2">
      <c r="A44" s="132">
        <v>81</v>
      </c>
      <c r="B44" s="6" t="s">
        <v>33</v>
      </c>
      <c r="C44" s="6">
        <v>7</v>
      </c>
      <c r="D44" s="2">
        <v>3071</v>
      </c>
      <c r="E44" s="115">
        <v>18007901.939973705</v>
      </c>
      <c r="F44" s="2">
        <v>7822103</v>
      </c>
      <c r="G44" s="6">
        <v>1072759.3370000001</v>
      </c>
      <c r="H44" s="2">
        <v>1344646.1913948779</v>
      </c>
      <c r="I44" s="2">
        <v>9492182.3971098829</v>
      </c>
      <c r="J44" s="2">
        <v>-594170</v>
      </c>
      <c r="K44" s="2">
        <v>-109000</v>
      </c>
      <c r="L44" s="24">
        <v>-16368.43</v>
      </c>
      <c r="M44" s="128">
        <v>1036987.4155310545</v>
      </c>
      <c r="N44" s="129">
        <v>337.67092658126165</v>
      </c>
      <c r="P44" s="155">
        <v>5317388.1261892645</v>
      </c>
      <c r="Q44" s="111">
        <v>3589213</v>
      </c>
      <c r="R44" s="2">
        <v>1344646.1913948779</v>
      </c>
      <c r="S44" s="2">
        <v>666388.12014049944</v>
      </c>
      <c r="T44" s="24">
        <v>1348693.6535178474</v>
      </c>
      <c r="U44" s="24">
        <v>4321.0976622599819</v>
      </c>
      <c r="V44" s="2">
        <v>-594170</v>
      </c>
      <c r="W44" s="2">
        <v>-109000</v>
      </c>
      <c r="X44" s="2">
        <v>36337.890733699445</v>
      </c>
      <c r="Y44" s="123">
        <v>969041.82725991961</v>
      </c>
      <c r="Z44" s="124">
        <v>315.5460199478735</v>
      </c>
      <c r="AB44" s="125">
        <v>-67945.588271134882</v>
      </c>
      <c r="AC44" s="126">
        <v>-22.124906633388107</v>
      </c>
      <c r="AE44" s="256">
        <v>26.488713854903722</v>
      </c>
      <c r="AF44" s="54">
        <v>0</v>
      </c>
      <c r="AG44" s="278">
        <v>0</v>
      </c>
      <c r="AH44" s="278">
        <v>0</v>
      </c>
      <c r="AI44" s="281">
        <v>0</v>
      </c>
    </row>
    <row r="45" spans="1:35" x14ac:dyDescent="0.2">
      <c r="A45" s="132">
        <v>82</v>
      </c>
      <c r="B45" s="6" t="s">
        <v>34</v>
      </c>
      <c r="C45" s="6">
        <v>5</v>
      </c>
      <c r="D45" s="2">
        <v>9738</v>
      </c>
      <c r="E45" s="115">
        <v>45526105.091965318</v>
      </c>
      <c r="F45" s="2">
        <v>33595456</v>
      </c>
      <c r="G45" s="6">
        <v>986657.5</v>
      </c>
      <c r="H45" s="2">
        <v>2181757.9016057174</v>
      </c>
      <c r="I45" s="2">
        <v>12242269.467079304</v>
      </c>
      <c r="J45" s="2">
        <v>-2403841</v>
      </c>
      <c r="K45" s="2">
        <v>-112000</v>
      </c>
      <c r="L45" s="24">
        <v>301859.63539105939</v>
      </c>
      <c r="M45" s="128">
        <v>662335.14132864494</v>
      </c>
      <c r="N45" s="129">
        <v>68.015520777227863</v>
      </c>
      <c r="P45" s="155">
        <v>19985900.126416467</v>
      </c>
      <c r="Q45" s="111">
        <v>13524782</v>
      </c>
      <c r="R45" s="2">
        <v>2181757.9016057174</v>
      </c>
      <c r="S45" s="2">
        <v>612902.46001142461</v>
      </c>
      <c r="T45" s="24">
        <v>6227417.6142602991</v>
      </c>
      <c r="U45" s="24">
        <v>472934.26996421622</v>
      </c>
      <c r="V45" s="2">
        <v>-2403841</v>
      </c>
      <c r="W45" s="2">
        <v>-112000</v>
      </c>
      <c r="X45" s="2">
        <v>123195.11713085447</v>
      </c>
      <c r="Y45" s="123">
        <v>641248.23655604199</v>
      </c>
      <c r="Z45" s="124">
        <v>65.850096175399671</v>
      </c>
      <c r="AB45" s="125">
        <v>-21086.904772602953</v>
      </c>
      <c r="AC45" s="126">
        <v>-2.1654246018281942</v>
      </c>
      <c r="AE45" s="256">
        <v>6.5292318233437783</v>
      </c>
      <c r="AF45" s="54">
        <v>0</v>
      </c>
      <c r="AG45" s="278">
        <v>0</v>
      </c>
      <c r="AH45" s="278">
        <v>0</v>
      </c>
      <c r="AI45" s="281">
        <v>0</v>
      </c>
    </row>
    <row r="46" spans="1:35" x14ac:dyDescent="0.2">
      <c r="A46" s="132">
        <v>86</v>
      </c>
      <c r="B46" s="6" t="s">
        <v>35</v>
      </c>
      <c r="C46" s="6">
        <v>5</v>
      </c>
      <c r="D46" s="2">
        <v>8815</v>
      </c>
      <c r="E46" s="115">
        <v>44079637.135508947</v>
      </c>
      <c r="F46" s="2">
        <v>30562151</v>
      </c>
      <c r="G46" s="6">
        <v>907448.21099999989</v>
      </c>
      <c r="H46" s="2">
        <v>1686283.1416581299</v>
      </c>
      <c r="I46" s="2">
        <v>14919227.977075381</v>
      </c>
      <c r="J46" s="2">
        <v>-1552104</v>
      </c>
      <c r="K46" s="2">
        <v>-498000</v>
      </c>
      <c r="L46" s="24">
        <v>-46983.95</v>
      </c>
      <c r="M46" s="128">
        <v>1992353.1442245662</v>
      </c>
      <c r="N46" s="129">
        <v>226.01850756943463</v>
      </c>
      <c r="P46" s="155">
        <v>17894989.560674973</v>
      </c>
      <c r="Q46" s="111">
        <v>13690795</v>
      </c>
      <c r="R46" s="2">
        <v>1686283.1416581299</v>
      </c>
      <c r="S46" s="2">
        <v>563698.38657778024</v>
      </c>
      <c r="T46" s="24">
        <v>7041602.7135291407</v>
      </c>
      <c r="U46" s="24">
        <v>-478721.12023264338</v>
      </c>
      <c r="V46" s="2">
        <v>-1552104</v>
      </c>
      <c r="W46" s="2">
        <v>-498000</v>
      </c>
      <c r="X46" s="2">
        <v>109845.22110637964</v>
      </c>
      <c r="Y46" s="123">
        <v>2668409.781963814</v>
      </c>
      <c r="Z46" s="124">
        <v>302.71239727326309</v>
      </c>
      <c r="AB46" s="125">
        <v>676056.63773924788</v>
      </c>
      <c r="AC46" s="126">
        <v>76.693889703828461</v>
      </c>
      <c r="AE46" s="256">
        <v>-72.330082482312889</v>
      </c>
      <c r="AF46" s="54">
        <v>-51.693889703828461</v>
      </c>
      <c r="AG46" s="278">
        <v>-26.693889703828461</v>
      </c>
      <c r="AH46" s="278">
        <v>-1.6938897038284608</v>
      </c>
      <c r="AI46" s="281">
        <v>0</v>
      </c>
    </row>
    <row r="47" spans="1:35" x14ac:dyDescent="0.2">
      <c r="A47" s="132">
        <v>90</v>
      </c>
      <c r="B47" s="6" t="s">
        <v>36</v>
      </c>
      <c r="C47" s="6">
        <v>10</v>
      </c>
      <c r="D47" s="2">
        <v>3638</v>
      </c>
      <c r="E47" s="115">
        <v>26219293.180778373</v>
      </c>
      <c r="F47" s="2">
        <v>9026355</v>
      </c>
      <c r="G47" s="6">
        <v>1755421.7409999999</v>
      </c>
      <c r="H47" s="2">
        <v>1244473.9139392497</v>
      </c>
      <c r="I47" s="2">
        <v>14258514.429696657</v>
      </c>
      <c r="J47" s="2">
        <v>-306187</v>
      </c>
      <c r="K47" s="2">
        <v>612000</v>
      </c>
      <c r="L47" s="24">
        <v>-19390.54</v>
      </c>
      <c r="M47" s="128">
        <v>390675.44385753287</v>
      </c>
      <c r="N47" s="129">
        <v>107.38742272059727</v>
      </c>
      <c r="P47" s="155">
        <v>7866584.1050714524</v>
      </c>
      <c r="Q47" s="111">
        <v>3933064</v>
      </c>
      <c r="R47" s="2">
        <v>1244473.9139392497</v>
      </c>
      <c r="S47" s="2">
        <v>1090451.6546181808</v>
      </c>
      <c r="T47" s="24">
        <v>2127809.1153694009</v>
      </c>
      <c r="U47" s="24">
        <v>-154689.05103015283</v>
      </c>
      <c r="V47" s="2">
        <v>-306187</v>
      </c>
      <c r="W47" s="2">
        <v>612000</v>
      </c>
      <c r="X47" s="2">
        <v>43672.921888490338</v>
      </c>
      <c r="Y47" s="123">
        <v>724011.44971371908</v>
      </c>
      <c r="Z47" s="124">
        <v>199.01359255462316</v>
      </c>
      <c r="AB47" s="125">
        <v>333336.00585618621</v>
      </c>
      <c r="AC47" s="126">
        <v>91.626169834025902</v>
      </c>
      <c r="AE47" s="256">
        <v>-87.262362612510302</v>
      </c>
      <c r="AF47" s="54">
        <v>-66.626169834025887</v>
      </c>
      <c r="AG47" s="278">
        <v>-41.626169834025887</v>
      </c>
      <c r="AH47" s="278">
        <v>-16.626169834025887</v>
      </c>
      <c r="AI47" s="281">
        <v>0</v>
      </c>
    </row>
    <row r="48" spans="1:35" x14ac:dyDescent="0.2">
      <c r="A48" s="132">
        <v>91</v>
      </c>
      <c r="B48" s="6" t="s">
        <v>37</v>
      </c>
      <c r="C48" s="6">
        <v>1</v>
      </c>
      <c r="D48" s="2">
        <v>620715</v>
      </c>
      <c r="E48" s="115">
        <v>3617570631.8779941</v>
      </c>
      <c r="F48" s="2">
        <v>2525401261</v>
      </c>
      <c r="G48" s="6">
        <v>349668090.31899995</v>
      </c>
      <c r="H48" s="2">
        <v>222294857.99037048</v>
      </c>
      <c r="I48" s="2">
        <v>314368835.80058753</v>
      </c>
      <c r="J48" s="2">
        <v>-2655010</v>
      </c>
      <c r="K48" s="2">
        <v>84064000</v>
      </c>
      <c r="L48" s="24">
        <v>-3308410.95</v>
      </c>
      <c r="M48" s="128">
        <v>-121120185.81803589</v>
      </c>
      <c r="N48" s="129">
        <v>-195.13010933848204</v>
      </c>
      <c r="P48" s="155">
        <v>1652523867.3289096</v>
      </c>
      <c r="Q48" s="111">
        <v>873083579</v>
      </c>
      <c r="R48" s="2">
        <v>222294857.99037048</v>
      </c>
      <c r="S48" s="2">
        <v>217210564.70356944</v>
      </c>
      <c r="T48" s="24">
        <v>170070380.35164148</v>
      </c>
      <c r="U48" s="24">
        <v>81617.837266491028</v>
      </c>
      <c r="V48" s="2">
        <v>-2655010</v>
      </c>
      <c r="W48" s="2">
        <v>84064000</v>
      </c>
      <c r="X48" s="2">
        <v>8720899.5612065718</v>
      </c>
      <c r="Y48" s="123">
        <v>-79652977.88485527</v>
      </c>
      <c r="Z48" s="124">
        <v>-128.32455778393509</v>
      </c>
      <c r="AB48" s="125">
        <v>41467207.933180615</v>
      </c>
      <c r="AC48" s="126">
        <v>66.805551554546952</v>
      </c>
      <c r="AE48" s="256">
        <v>-62.44174433303138</v>
      </c>
      <c r="AF48" s="54">
        <v>-41.805551554546952</v>
      </c>
      <c r="AG48" s="278">
        <v>-16.805551554546952</v>
      </c>
      <c r="AH48" s="278">
        <v>0</v>
      </c>
      <c r="AI48" s="281">
        <v>0</v>
      </c>
    </row>
    <row r="49" spans="1:35" x14ac:dyDescent="0.2">
      <c r="A49" s="132">
        <v>92</v>
      </c>
      <c r="B49" s="6" t="s">
        <v>38</v>
      </c>
      <c r="C49" s="6">
        <v>1</v>
      </c>
      <c r="D49" s="2">
        <v>210803</v>
      </c>
      <c r="E49" s="115">
        <v>1147919023.0305533</v>
      </c>
      <c r="F49" s="2">
        <v>800121667</v>
      </c>
      <c r="G49" s="6">
        <v>56662093.987000003</v>
      </c>
      <c r="H49" s="2">
        <v>75037631.852766171</v>
      </c>
      <c r="I49" s="2">
        <v>171760558.9102976</v>
      </c>
      <c r="J49" s="2">
        <v>14200184</v>
      </c>
      <c r="K49" s="2">
        <v>47958000</v>
      </c>
      <c r="L49" s="24">
        <v>-1178295.6335848481</v>
      </c>
      <c r="M49" s="128">
        <v>18999408.353095405</v>
      </c>
      <c r="N49" s="129">
        <v>90.128737983308611</v>
      </c>
      <c r="P49" s="155">
        <v>556052381.93248653</v>
      </c>
      <c r="Q49" s="111">
        <v>292289474</v>
      </c>
      <c r="R49" s="2">
        <v>75037631.852766171</v>
      </c>
      <c r="S49" s="2">
        <v>35197965.650725655</v>
      </c>
      <c r="T49" s="24">
        <v>132837869.69253649</v>
      </c>
      <c r="U49" s="24">
        <v>-14445009.633481562</v>
      </c>
      <c r="V49" s="2">
        <v>14200184</v>
      </c>
      <c r="W49" s="2">
        <v>47958000</v>
      </c>
      <c r="X49" s="2">
        <v>2841831.562275962</v>
      </c>
      <c r="Y49" s="123">
        <v>29865565.192336202</v>
      </c>
      <c r="Z49" s="124">
        <v>141.67523798207901</v>
      </c>
      <c r="AB49" s="125">
        <v>10866156.839240797</v>
      </c>
      <c r="AC49" s="126">
        <v>51.5464999987704</v>
      </c>
      <c r="AE49" s="256">
        <v>-47.182692777254815</v>
      </c>
      <c r="AF49" s="54">
        <v>-26.5464999987704</v>
      </c>
      <c r="AG49" s="278">
        <v>-1.5464999987704005</v>
      </c>
      <c r="AH49" s="278">
        <v>0</v>
      </c>
      <c r="AI49" s="281">
        <v>0</v>
      </c>
    </row>
    <row r="50" spans="1:35" x14ac:dyDescent="0.2">
      <c r="A50" s="132">
        <v>97</v>
      </c>
      <c r="B50" s="6" t="s">
        <v>39</v>
      </c>
      <c r="C50" s="6">
        <v>10</v>
      </c>
      <c r="D50" s="2">
        <v>2326</v>
      </c>
      <c r="E50" s="115">
        <v>14272879.39045677</v>
      </c>
      <c r="F50" s="2">
        <v>5603781</v>
      </c>
      <c r="G50" s="6">
        <v>704902.81900000002</v>
      </c>
      <c r="H50" s="2">
        <v>1148074.8550160809</v>
      </c>
      <c r="I50" s="2">
        <v>7617723.2461042441</v>
      </c>
      <c r="J50" s="2">
        <v>-504056</v>
      </c>
      <c r="K50" s="2">
        <v>345000</v>
      </c>
      <c r="L50" s="24">
        <v>17243.437110974541</v>
      </c>
      <c r="M50" s="128">
        <v>625303.09255258075</v>
      </c>
      <c r="N50" s="129">
        <v>268.83194004840101</v>
      </c>
      <c r="P50" s="155">
        <v>5597590.7751585133</v>
      </c>
      <c r="Q50" s="111">
        <v>2218203</v>
      </c>
      <c r="R50" s="2">
        <v>1148074.8550160809</v>
      </c>
      <c r="S50" s="2">
        <v>437879.07337053429</v>
      </c>
      <c r="T50" s="24">
        <v>1053669.4599907862</v>
      </c>
      <c r="U50" s="24">
        <v>679359.09149391938</v>
      </c>
      <c r="V50" s="2">
        <v>-504056</v>
      </c>
      <c r="W50" s="2">
        <v>345000</v>
      </c>
      <c r="X50" s="2">
        <v>27588.406099228778</v>
      </c>
      <c r="Y50" s="123">
        <v>-191872.88918796368</v>
      </c>
      <c r="Z50" s="124">
        <v>-82.490494061893244</v>
      </c>
      <c r="AB50" s="125">
        <v>-817175.98174054443</v>
      </c>
      <c r="AC50" s="126">
        <v>-351.32243411029424</v>
      </c>
      <c r="AE50" s="256">
        <v>355.68624133180981</v>
      </c>
      <c r="AF50" s="54">
        <v>326.32243411029424</v>
      </c>
      <c r="AG50" s="278">
        <v>301.32243411029424</v>
      </c>
      <c r="AH50" s="278">
        <v>276.32243411029424</v>
      </c>
      <c r="AI50" s="281">
        <v>251.32243411029424</v>
      </c>
    </row>
    <row r="51" spans="1:35" x14ac:dyDescent="0.2">
      <c r="A51" s="133">
        <v>98</v>
      </c>
      <c r="B51" s="35" t="s">
        <v>40</v>
      </c>
      <c r="C51" s="35">
        <v>7</v>
      </c>
      <c r="D51" s="2">
        <v>23996</v>
      </c>
      <c r="E51" s="115">
        <v>128226454.42601368</v>
      </c>
      <c r="F51" s="2">
        <v>84197766</v>
      </c>
      <c r="G51" s="6">
        <v>2296265.6859999998</v>
      </c>
      <c r="H51" s="2">
        <v>5348071.7673853477</v>
      </c>
      <c r="I51" s="2">
        <v>40724285.509813026</v>
      </c>
      <c r="J51" s="2">
        <v>-5165781</v>
      </c>
      <c r="K51" s="2">
        <v>2083000</v>
      </c>
      <c r="L51" s="24">
        <v>-21409.950391929058</v>
      </c>
      <c r="M51" s="128">
        <v>1278563.4875766295</v>
      </c>
      <c r="N51" s="129">
        <v>53.282359042199928</v>
      </c>
      <c r="P51" s="155">
        <v>56085377.416858912</v>
      </c>
      <c r="Q51" s="111">
        <v>36395858</v>
      </c>
      <c r="R51" s="2">
        <v>5348071.7673853477</v>
      </c>
      <c r="S51" s="2">
        <v>1426418.881718551</v>
      </c>
      <c r="T51" s="24">
        <v>16946852.714480471</v>
      </c>
      <c r="U51" s="24">
        <v>89982.458511262274</v>
      </c>
      <c r="V51" s="2">
        <v>-5165781</v>
      </c>
      <c r="W51" s="2">
        <v>2083000</v>
      </c>
      <c r="X51" s="2">
        <v>301837.77448750113</v>
      </c>
      <c r="Y51" s="123">
        <v>1340863.1797242239</v>
      </c>
      <c r="Z51" s="124">
        <v>55.878612257218869</v>
      </c>
      <c r="AB51" s="125">
        <v>62299.692147594411</v>
      </c>
      <c r="AC51" s="126">
        <v>2.5962532150189368</v>
      </c>
      <c r="AE51" s="256">
        <v>1.7675540064966455</v>
      </c>
      <c r="AF51" s="54">
        <v>0</v>
      </c>
      <c r="AG51" s="278">
        <v>0</v>
      </c>
      <c r="AH51" s="278">
        <v>0</v>
      </c>
      <c r="AI51" s="281">
        <v>0</v>
      </c>
    </row>
    <row r="52" spans="1:35" x14ac:dyDescent="0.2">
      <c r="A52" s="132">
        <v>99</v>
      </c>
      <c r="B52" s="6" t="s">
        <v>41</v>
      </c>
      <c r="C52" s="6">
        <v>4</v>
      </c>
      <c r="D52" s="2">
        <v>1788</v>
      </c>
      <c r="E52" s="115">
        <v>10060478.044599593</v>
      </c>
      <c r="F52" s="2">
        <v>4734828</v>
      </c>
      <c r="G52" s="6">
        <v>701338.55899999989</v>
      </c>
      <c r="H52" s="2">
        <v>492422.02752590826</v>
      </c>
      <c r="I52" s="2">
        <v>4889032.9203290921</v>
      </c>
      <c r="J52" s="2">
        <v>-504177</v>
      </c>
      <c r="K52" s="2">
        <v>-45000</v>
      </c>
      <c r="L52" s="24">
        <v>-9530.0400000000009</v>
      </c>
      <c r="M52" s="128">
        <v>217496.50225540713</v>
      </c>
      <c r="N52" s="129">
        <v>121.64233906901966</v>
      </c>
      <c r="P52" s="155">
        <v>3590854.2023679097</v>
      </c>
      <c r="Q52" s="111">
        <v>2177967</v>
      </c>
      <c r="R52" s="2">
        <v>492422.02752590826</v>
      </c>
      <c r="S52" s="2">
        <v>435664.98821725632</v>
      </c>
      <c r="T52" s="24">
        <v>1275830.1712500283</v>
      </c>
      <c r="U52" s="24">
        <v>-76983.362510314313</v>
      </c>
      <c r="V52" s="2">
        <v>-504177</v>
      </c>
      <c r="W52" s="2">
        <v>-45000</v>
      </c>
      <c r="X52" s="2">
        <v>21616.434962930765</v>
      </c>
      <c r="Y52" s="123">
        <v>186486.05707789958</v>
      </c>
      <c r="Z52" s="124">
        <v>104.29868964088344</v>
      </c>
      <c r="AB52" s="125">
        <v>-31010.445177507558</v>
      </c>
      <c r="AC52" s="126">
        <v>-17.343649428136217</v>
      </c>
      <c r="AE52" s="256">
        <v>21.707456649651803</v>
      </c>
      <c r="AF52" s="54">
        <v>0</v>
      </c>
      <c r="AG52" s="278">
        <v>0</v>
      </c>
      <c r="AH52" s="278">
        <v>0</v>
      </c>
      <c r="AI52" s="281">
        <v>0</v>
      </c>
    </row>
    <row r="53" spans="1:35" x14ac:dyDescent="0.2">
      <c r="A53" s="132">
        <v>102</v>
      </c>
      <c r="B53" s="6" t="s">
        <v>42</v>
      </c>
      <c r="C53" s="6">
        <v>4</v>
      </c>
      <c r="D53" s="2">
        <v>10487</v>
      </c>
      <c r="E53" s="115">
        <v>57137325.659742415</v>
      </c>
      <c r="F53" s="2">
        <v>29893418</v>
      </c>
      <c r="G53" s="6">
        <v>1472930.6029999999</v>
      </c>
      <c r="H53" s="2">
        <v>2075142.0805083981</v>
      </c>
      <c r="I53" s="2">
        <v>26016702.349976994</v>
      </c>
      <c r="J53" s="2">
        <v>-59948</v>
      </c>
      <c r="K53" s="2">
        <v>-120000</v>
      </c>
      <c r="L53" s="24">
        <v>807383.83740956441</v>
      </c>
      <c r="M53" s="128">
        <v>1333535.536333411</v>
      </c>
      <c r="N53" s="129">
        <v>127.16082162042633</v>
      </c>
      <c r="P53" s="155">
        <v>21795195.717586473</v>
      </c>
      <c r="Q53" s="111">
        <v>12708956</v>
      </c>
      <c r="R53" s="2">
        <v>2075142.0805083981</v>
      </c>
      <c r="S53" s="2">
        <v>914970.78774023498</v>
      </c>
      <c r="T53" s="24">
        <v>6533302.425235182</v>
      </c>
      <c r="U53" s="24">
        <v>764143.52193186828</v>
      </c>
      <c r="V53" s="2">
        <v>-59948</v>
      </c>
      <c r="W53" s="2">
        <v>-120000</v>
      </c>
      <c r="X53" s="2">
        <v>126192.854157532</v>
      </c>
      <c r="Y53" s="123">
        <v>1147563.951986745</v>
      </c>
      <c r="Z53" s="124">
        <v>109.42728635327023</v>
      </c>
      <c r="AB53" s="125">
        <v>-185971.584346666</v>
      </c>
      <c r="AC53" s="126">
        <v>-17.7335352671561</v>
      </c>
      <c r="AE53" s="256">
        <v>22.0973424886717</v>
      </c>
      <c r="AF53" s="54">
        <v>0</v>
      </c>
      <c r="AG53" s="278">
        <v>0</v>
      </c>
      <c r="AH53" s="278">
        <v>0</v>
      </c>
      <c r="AI53" s="281">
        <v>0</v>
      </c>
    </row>
    <row r="54" spans="1:35" x14ac:dyDescent="0.2">
      <c r="A54" s="132">
        <v>103</v>
      </c>
      <c r="B54" s="6" t="s">
        <v>43</v>
      </c>
      <c r="C54" s="6">
        <v>5</v>
      </c>
      <c r="D54" s="2">
        <v>2440</v>
      </c>
      <c r="E54" s="115">
        <v>13491861.336871982</v>
      </c>
      <c r="F54" s="2">
        <v>6819123</v>
      </c>
      <c r="G54" s="6">
        <v>350230.011</v>
      </c>
      <c r="H54" s="2">
        <v>510364.50649195939</v>
      </c>
      <c r="I54" s="2">
        <v>6768934.4767282028</v>
      </c>
      <c r="J54" s="2">
        <v>-557915</v>
      </c>
      <c r="K54" s="2">
        <v>-9000</v>
      </c>
      <c r="L54" s="24">
        <v>360844.56972972135</v>
      </c>
      <c r="M54" s="128">
        <v>29031.087618458841</v>
      </c>
      <c r="N54" s="129">
        <v>11.897986728876575</v>
      </c>
      <c r="P54" s="155">
        <v>5341898.9027003413</v>
      </c>
      <c r="Q54" s="111">
        <v>3108890</v>
      </c>
      <c r="R54" s="2">
        <v>510364.50649195939</v>
      </c>
      <c r="S54" s="2">
        <v>217559.62460299372</v>
      </c>
      <c r="T54" s="24">
        <v>2118748.2458081287</v>
      </c>
      <c r="U54" s="24">
        <v>20563.838383260769</v>
      </c>
      <c r="V54" s="2">
        <v>-557915</v>
      </c>
      <c r="W54" s="2">
        <v>-9000</v>
      </c>
      <c r="X54" s="2">
        <v>28894.82206015617</v>
      </c>
      <c r="Y54" s="123">
        <v>96207.134646157734</v>
      </c>
      <c r="Z54" s="124">
        <v>39.429153543507269</v>
      </c>
      <c r="AB54" s="125">
        <v>67176.047027698893</v>
      </c>
      <c r="AC54" s="126">
        <v>27.531166814630694</v>
      </c>
      <c r="AE54" s="256">
        <v>-23.167359593115108</v>
      </c>
      <c r="AF54" s="54">
        <v>-2.5311668146306943</v>
      </c>
      <c r="AG54" s="278">
        <v>0</v>
      </c>
      <c r="AH54" s="278">
        <v>0</v>
      </c>
      <c r="AI54" s="281">
        <v>0</v>
      </c>
    </row>
    <row r="55" spans="1:35" x14ac:dyDescent="0.2">
      <c r="A55" s="132">
        <v>105</v>
      </c>
      <c r="B55" s="6" t="s">
        <v>44</v>
      </c>
      <c r="C55" s="6">
        <v>18</v>
      </c>
      <c r="D55" s="2">
        <v>2490</v>
      </c>
      <c r="E55" s="115">
        <v>17941353.536328364</v>
      </c>
      <c r="F55" s="2">
        <v>6788509</v>
      </c>
      <c r="G55" s="6">
        <v>605767.02099999995</v>
      </c>
      <c r="H55" s="2">
        <v>826520.12746158428</v>
      </c>
      <c r="I55" s="2">
        <v>10618790.060760563</v>
      </c>
      <c r="J55" s="2">
        <v>-553522</v>
      </c>
      <c r="K55" s="2">
        <v>-32000</v>
      </c>
      <c r="L55" s="24">
        <v>-10942.472059623142</v>
      </c>
      <c r="M55" s="128">
        <v>323653.1449534081</v>
      </c>
      <c r="N55" s="129">
        <v>129.9811827122121</v>
      </c>
      <c r="P55" s="155">
        <v>6255199.1337561738</v>
      </c>
      <c r="Q55" s="111">
        <v>3139702</v>
      </c>
      <c r="R55" s="2">
        <v>826520.12746158428</v>
      </c>
      <c r="S55" s="2">
        <v>376296.83792470262</v>
      </c>
      <c r="T55" s="24">
        <v>2313522.0900563761</v>
      </c>
      <c r="U55" s="24">
        <v>389515.17708925059</v>
      </c>
      <c r="V55" s="2">
        <v>-553522</v>
      </c>
      <c r="W55" s="2">
        <v>-32000</v>
      </c>
      <c r="X55" s="2">
        <v>29552.706190562974</v>
      </c>
      <c r="Y55" s="123">
        <v>234387.80496630259</v>
      </c>
      <c r="Z55" s="124">
        <v>94.131648580844413</v>
      </c>
      <c r="AB55" s="125">
        <v>-89265.339987105515</v>
      </c>
      <c r="AC55" s="126">
        <v>-35.849534131367676</v>
      </c>
      <c r="AE55" s="256">
        <v>40.213341352883262</v>
      </c>
      <c r="AF55" s="54">
        <v>10.84953413136769</v>
      </c>
      <c r="AG55" s="278">
        <v>0</v>
      </c>
      <c r="AH55" s="278">
        <v>0</v>
      </c>
      <c r="AI55" s="281">
        <v>0</v>
      </c>
    </row>
    <row r="56" spans="1:35" x14ac:dyDescent="0.2">
      <c r="A56" s="132">
        <v>106</v>
      </c>
      <c r="B56" s="6" t="s">
        <v>45</v>
      </c>
      <c r="C56" s="6">
        <v>1</v>
      </c>
      <c r="D56" s="2">
        <v>46366</v>
      </c>
      <c r="E56" s="115">
        <v>250250045.43342784</v>
      </c>
      <c r="F56" s="2">
        <v>172483895</v>
      </c>
      <c r="G56" s="6">
        <v>9443196.9260000009</v>
      </c>
      <c r="H56" s="2">
        <v>13233801.050530078</v>
      </c>
      <c r="I56" s="2">
        <v>56744143.183948115</v>
      </c>
      <c r="J56" s="2">
        <v>-4208894</v>
      </c>
      <c r="K56" s="2">
        <v>-954000</v>
      </c>
      <c r="L56" s="24">
        <v>-247130.78</v>
      </c>
      <c r="M56" s="128">
        <v>-3260772.492949666</v>
      </c>
      <c r="N56" s="129">
        <v>-70.326801814900278</v>
      </c>
      <c r="P56" s="155">
        <v>101735985.19723885</v>
      </c>
      <c r="Q56" s="111">
        <v>67650130</v>
      </c>
      <c r="R56" s="2">
        <v>13233801.050530078</v>
      </c>
      <c r="S56" s="2">
        <v>5866026.0792805227</v>
      </c>
      <c r="T56" s="24">
        <v>16675629.928375427</v>
      </c>
      <c r="U56" s="24">
        <v>-1132966.8795945486</v>
      </c>
      <c r="V56" s="2">
        <v>-4208894</v>
      </c>
      <c r="W56" s="2">
        <v>-954000</v>
      </c>
      <c r="X56" s="2">
        <v>610858.82229862094</v>
      </c>
      <c r="Y56" s="123">
        <v>-3995400.1963487566</v>
      </c>
      <c r="Z56" s="124">
        <v>-86.170905326074205</v>
      </c>
      <c r="AB56" s="125">
        <v>-734627.70339909056</v>
      </c>
      <c r="AC56" s="126">
        <v>-15.844103511173932</v>
      </c>
      <c r="AE56" s="256">
        <v>20.207910732689513</v>
      </c>
      <c r="AF56" s="54">
        <v>0</v>
      </c>
      <c r="AG56" s="278">
        <v>0</v>
      </c>
      <c r="AH56" s="278">
        <v>0</v>
      </c>
      <c r="AI56" s="281">
        <v>0</v>
      </c>
    </row>
    <row r="57" spans="1:35" x14ac:dyDescent="0.2">
      <c r="A57" s="132">
        <v>108</v>
      </c>
      <c r="B57" s="6" t="s">
        <v>46</v>
      </c>
      <c r="C57" s="6">
        <v>6</v>
      </c>
      <c r="D57" s="2">
        <v>10610</v>
      </c>
      <c r="E57" s="115">
        <v>59123267.98982273</v>
      </c>
      <c r="F57" s="2">
        <v>33290775</v>
      </c>
      <c r="G57" s="6">
        <v>1116579.6199999999</v>
      </c>
      <c r="H57" s="2">
        <v>2278800.2398737338</v>
      </c>
      <c r="I57" s="2">
        <v>23602435.604590751</v>
      </c>
      <c r="J57" s="2">
        <v>-1352942</v>
      </c>
      <c r="K57" s="2">
        <v>41000</v>
      </c>
      <c r="L57" s="24">
        <v>412470.65545818279</v>
      </c>
      <c r="M57" s="128">
        <v>-559090.18081642757</v>
      </c>
      <c r="N57" s="129">
        <v>-52.69464475178394</v>
      </c>
      <c r="P57" s="155">
        <v>26046930.225148473</v>
      </c>
      <c r="Q57" s="111">
        <v>14539446</v>
      </c>
      <c r="R57" s="2">
        <v>2278800.2398737338</v>
      </c>
      <c r="S57" s="2">
        <v>693608.87227495015</v>
      </c>
      <c r="T57" s="24">
        <v>8266052.8030949477</v>
      </c>
      <c r="U57" s="24">
        <v>670400.37316336681</v>
      </c>
      <c r="V57" s="2">
        <v>-1352942</v>
      </c>
      <c r="W57" s="2">
        <v>41000</v>
      </c>
      <c r="X57" s="2">
        <v>129126.4039431338</v>
      </c>
      <c r="Y57" s="123">
        <v>-781437.53279833868</v>
      </c>
      <c r="Z57" s="124">
        <v>-73.651039849042292</v>
      </c>
      <c r="AB57" s="125">
        <v>-222347.35198191111</v>
      </c>
      <c r="AC57" s="126">
        <v>-20.956395097258351</v>
      </c>
      <c r="AE57" s="256">
        <v>25.320202318773937</v>
      </c>
      <c r="AF57" s="54">
        <v>0</v>
      </c>
      <c r="AG57" s="278">
        <v>0</v>
      </c>
      <c r="AH57" s="278">
        <v>0</v>
      </c>
      <c r="AI57" s="281">
        <v>0</v>
      </c>
    </row>
    <row r="58" spans="1:35" x14ac:dyDescent="0.2">
      <c r="A58" s="132">
        <v>109</v>
      </c>
      <c r="B58" s="6" t="s">
        <v>47</v>
      </c>
      <c r="C58" s="6">
        <v>5</v>
      </c>
      <c r="D58" s="2">
        <v>67976</v>
      </c>
      <c r="E58" s="115">
        <v>372438482.68220806</v>
      </c>
      <c r="F58" s="2">
        <v>243319955</v>
      </c>
      <c r="G58" s="6">
        <v>11461083.634</v>
      </c>
      <c r="H58" s="2">
        <v>24127551.085360326</v>
      </c>
      <c r="I58" s="2">
        <v>104865868.78721492</v>
      </c>
      <c r="J58" s="2">
        <v>-14107787</v>
      </c>
      <c r="K58" s="2">
        <v>4280000</v>
      </c>
      <c r="L58" s="24">
        <v>-362312.08</v>
      </c>
      <c r="M58" s="128">
        <v>1870500.9043672252</v>
      </c>
      <c r="N58" s="129">
        <v>27.517078150630006</v>
      </c>
      <c r="P58" s="155">
        <v>146335867.77209935</v>
      </c>
      <c r="Q58" s="111">
        <v>101613933</v>
      </c>
      <c r="R58" s="2">
        <v>24127551.085360326</v>
      </c>
      <c r="S58" s="2">
        <v>7119518.5296572298</v>
      </c>
      <c r="T58" s="24">
        <v>23149471.133770354</v>
      </c>
      <c r="U58" s="24">
        <v>-669984.87589357595</v>
      </c>
      <c r="V58" s="2">
        <v>-14107787</v>
      </c>
      <c r="W58" s="2">
        <v>4280000</v>
      </c>
      <c r="X58" s="2">
        <v>869879.39734069561</v>
      </c>
      <c r="Y58" s="123">
        <v>46713.498135685921</v>
      </c>
      <c r="Z58" s="124">
        <v>0.68720575108399906</v>
      </c>
      <c r="AB58" s="125">
        <v>-1823787.4062315393</v>
      </c>
      <c r="AC58" s="126">
        <v>-26.829872399546005</v>
      </c>
      <c r="AE58" s="256">
        <v>31.193679621061591</v>
      </c>
      <c r="AF58" s="54">
        <v>1.8298723995460051</v>
      </c>
      <c r="AG58" s="278">
        <v>0</v>
      </c>
      <c r="AH58" s="278">
        <v>0</v>
      </c>
      <c r="AI58" s="281">
        <v>0</v>
      </c>
    </row>
    <row r="59" spans="1:35" x14ac:dyDescent="0.2">
      <c r="A59" s="132">
        <v>111</v>
      </c>
      <c r="B59" s="6" t="s">
        <v>48</v>
      </c>
      <c r="C59" s="6">
        <v>7</v>
      </c>
      <c r="D59" s="2">
        <v>19695</v>
      </c>
      <c r="E59" s="115">
        <v>113565605.58002166</v>
      </c>
      <c r="F59" s="2">
        <v>64383470</v>
      </c>
      <c r="G59" s="6">
        <v>2560232.6120000002</v>
      </c>
      <c r="H59" s="2">
        <v>6283963.1119952342</v>
      </c>
      <c r="I59" s="2">
        <v>43322830.721465625</v>
      </c>
      <c r="J59" s="2">
        <v>-2895052</v>
      </c>
      <c r="K59" s="2">
        <v>2723000</v>
      </c>
      <c r="L59" s="24">
        <v>-104974.35</v>
      </c>
      <c r="M59" s="128">
        <v>2917813.2154391916</v>
      </c>
      <c r="N59" s="129">
        <v>148.14994747089065</v>
      </c>
      <c r="P59" s="155">
        <v>41989648.937047601</v>
      </c>
      <c r="Q59" s="111">
        <v>27105869</v>
      </c>
      <c r="R59" s="2">
        <v>6283963.1119952342</v>
      </c>
      <c r="S59" s="2">
        <v>1590392.680434979</v>
      </c>
      <c r="T59" s="24">
        <v>6083269.9491541088</v>
      </c>
      <c r="U59" s="24">
        <v>1246442.4748727721</v>
      </c>
      <c r="V59" s="2">
        <v>-2895052</v>
      </c>
      <c r="W59" s="2">
        <v>2723000</v>
      </c>
      <c r="X59" s="2">
        <v>244913.67818367403</v>
      </c>
      <c r="Y59" s="123">
        <v>393149.95759317279</v>
      </c>
      <c r="Z59" s="124">
        <v>19.961917115672648</v>
      </c>
      <c r="AB59" s="125">
        <v>-2524663.2578460188</v>
      </c>
      <c r="AC59" s="126">
        <v>-128.18803035521802</v>
      </c>
      <c r="AE59" s="256">
        <v>132.55183757673359</v>
      </c>
      <c r="AF59" s="54">
        <v>103.18803035521802</v>
      </c>
      <c r="AG59" s="278">
        <v>78.188030355218018</v>
      </c>
      <c r="AH59" s="278">
        <v>53.188030355218018</v>
      </c>
      <c r="AI59" s="281">
        <v>28.188030355218018</v>
      </c>
    </row>
    <row r="60" spans="1:35" x14ac:dyDescent="0.2">
      <c r="A60" s="132">
        <v>139</v>
      </c>
      <c r="B60" s="6" t="s">
        <v>49</v>
      </c>
      <c r="C60" s="6">
        <v>17</v>
      </c>
      <c r="D60" s="2">
        <v>9666</v>
      </c>
      <c r="E60" s="115">
        <v>58509695.748771831</v>
      </c>
      <c r="F60" s="2">
        <v>26986042</v>
      </c>
      <c r="G60" s="6">
        <v>1152442.4349999998</v>
      </c>
      <c r="H60" s="2">
        <v>3539070.9205241208</v>
      </c>
      <c r="I60" s="2">
        <v>28199131.208450302</v>
      </c>
      <c r="J60" s="2">
        <v>-768664</v>
      </c>
      <c r="K60" s="2">
        <v>-408000</v>
      </c>
      <c r="L60" s="24">
        <v>423793.31011200068</v>
      </c>
      <c r="M60" s="128">
        <v>-233466.49490940687</v>
      </c>
      <c r="N60" s="129">
        <v>-24.153372119740002</v>
      </c>
      <c r="P60" s="155">
        <v>26639750.240638062</v>
      </c>
      <c r="Q60" s="111">
        <v>11999682</v>
      </c>
      <c r="R60" s="2">
        <v>3539070.9205241208</v>
      </c>
      <c r="S60" s="2">
        <v>715886.51931704383</v>
      </c>
      <c r="T60" s="24">
        <v>13100186.703494931</v>
      </c>
      <c r="U60" s="24">
        <v>-892370.56013240328</v>
      </c>
      <c r="V60" s="2">
        <v>-768664</v>
      </c>
      <c r="W60" s="2">
        <v>-408000</v>
      </c>
      <c r="X60" s="2">
        <v>114749.43408229327</v>
      </c>
      <c r="Y60" s="123">
        <v>760790.77664792165</v>
      </c>
      <c r="Z60" s="124">
        <v>78.707922268562143</v>
      </c>
      <c r="AB60" s="125">
        <v>994257.27155732852</v>
      </c>
      <c r="AC60" s="126">
        <v>102.86129438830214</v>
      </c>
      <c r="AE60" s="256">
        <v>-98.497487166786556</v>
      </c>
      <c r="AF60" s="54">
        <v>-77.861294388302142</v>
      </c>
      <c r="AG60" s="278">
        <v>-52.861294388302142</v>
      </c>
      <c r="AH60" s="278">
        <v>-27.861294388302142</v>
      </c>
      <c r="AI60" s="281">
        <v>-2.8612943883021416</v>
      </c>
    </row>
    <row r="61" spans="1:35" x14ac:dyDescent="0.2">
      <c r="A61" s="132">
        <v>140</v>
      </c>
      <c r="B61" s="6" t="s">
        <v>50</v>
      </c>
      <c r="C61" s="6">
        <v>11</v>
      </c>
      <c r="D61" s="2">
        <v>22115</v>
      </c>
      <c r="E61" s="115">
        <v>123718677.82887627</v>
      </c>
      <c r="F61" s="2">
        <v>67490659</v>
      </c>
      <c r="G61" s="6">
        <v>3813073.7760000001</v>
      </c>
      <c r="H61" s="2">
        <v>5785063.6927361526</v>
      </c>
      <c r="I61" s="2">
        <v>50415284.434246406</v>
      </c>
      <c r="J61" s="2">
        <v>-2035348</v>
      </c>
      <c r="K61" s="2">
        <v>1724000</v>
      </c>
      <c r="L61" s="24">
        <v>-3122575.6137583978</v>
      </c>
      <c r="M61" s="128">
        <v>6596630.6878646892</v>
      </c>
      <c r="N61" s="129">
        <v>298.28761871420704</v>
      </c>
      <c r="P61" s="155">
        <v>48146985.14366357</v>
      </c>
      <c r="Q61" s="111">
        <v>28493815</v>
      </c>
      <c r="R61" s="2">
        <v>5785063.6927361526</v>
      </c>
      <c r="S61" s="2">
        <v>2368645.956185862</v>
      </c>
      <c r="T61" s="24">
        <v>11196202.814076988</v>
      </c>
      <c r="U61" s="24">
        <v>4215268.6062881136</v>
      </c>
      <c r="V61" s="2">
        <v>-2035348</v>
      </c>
      <c r="W61" s="2">
        <v>1724000</v>
      </c>
      <c r="X61" s="2">
        <v>273383.71140097122</v>
      </c>
      <c r="Y61" s="123">
        <v>3874046.6370245144</v>
      </c>
      <c r="Z61" s="124">
        <v>175.17732927987856</v>
      </c>
      <c r="AB61" s="125">
        <v>-2722584.0508401748</v>
      </c>
      <c r="AC61" s="126">
        <v>-123.11028943432849</v>
      </c>
      <c r="AE61" s="256">
        <v>127.47409665584405</v>
      </c>
      <c r="AF61" s="54">
        <v>98.110289434328479</v>
      </c>
      <c r="AG61" s="278">
        <v>73.110289434328479</v>
      </c>
      <c r="AH61" s="278">
        <v>48.110289434328479</v>
      </c>
      <c r="AI61" s="281">
        <v>23.110289434328479</v>
      </c>
    </row>
    <row r="62" spans="1:35" x14ac:dyDescent="0.2">
      <c r="A62" s="132">
        <v>142</v>
      </c>
      <c r="B62" s="6" t="s">
        <v>51</v>
      </c>
      <c r="C62" s="6">
        <v>8</v>
      </c>
      <c r="D62" s="2">
        <v>6950</v>
      </c>
      <c r="E62" s="115">
        <v>38535041.766659655</v>
      </c>
      <c r="F62" s="2">
        <v>20355329</v>
      </c>
      <c r="G62" s="6">
        <v>1052030.835</v>
      </c>
      <c r="H62" s="2">
        <v>2478538.2247528289</v>
      </c>
      <c r="I62" s="2">
        <v>16133301.404805863</v>
      </c>
      <c r="J62" s="2">
        <v>-432208</v>
      </c>
      <c r="K62" s="2">
        <v>-49000</v>
      </c>
      <c r="L62" s="24">
        <v>137597.25981698741</v>
      </c>
      <c r="M62" s="128">
        <v>865352.43808204867</v>
      </c>
      <c r="N62" s="129">
        <v>124.51114217007894</v>
      </c>
      <c r="P62" s="155">
        <v>13973269.525083449</v>
      </c>
      <c r="Q62" s="111">
        <v>8456853</v>
      </c>
      <c r="R62" s="2">
        <v>2478538.2247528289</v>
      </c>
      <c r="S62" s="2">
        <v>653511.76753774541</v>
      </c>
      <c r="T62" s="24">
        <v>3820185.4983257959</v>
      </c>
      <c r="U62" s="24">
        <v>-169340.85036846573</v>
      </c>
      <c r="V62" s="2">
        <v>-432208</v>
      </c>
      <c r="W62" s="2">
        <v>-49000</v>
      </c>
      <c r="X62" s="2">
        <v>84418.521926489295</v>
      </c>
      <c r="Y62" s="123">
        <v>869688.63709094375</v>
      </c>
      <c r="Z62" s="124">
        <v>125.13505569653867</v>
      </c>
      <c r="AB62" s="125">
        <v>4336.1990088950843</v>
      </c>
      <c r="AC62" s="126">
        <v>0.62391352645972431</v>
      </c>
      <c r="AE62" s="256">
        <v>3.739893695055855</v>
      </c>
      <c r="AF62" s="54">
        <v>0</v>
      </c>
      <c r="AG62" s="278">
        <v>0</v>
      </c>
      <c r="AH62" s="278">
        <v>0</v>
      </c>
      <c r="AI62" s="281">
        <v>0</v>
      </c>
    </row>
    <row r="63" spans="1:35" x14ac:dyDescent="0.2">
      <c r="A63" s="132">
        <v>143</v>
      </c>
      <c r="B63" s="6" t="s">
        <v>52</v>
      </c>
      <c r="C63" s="6">
        <v>6</v>
      </c>
      <c r="D63" s="2">
        <v>7298</v>
      </c>
      <c r="E63" s="115">
        <v>43423760.92653951</v>
      </c>
      <c r="F63" s="2">
        <v>21490747</v>
      </c>
      <c r="G63" s="6">
        <v>1298273.7959999999</v>
      </c>
      <c r="H63" s="2">
        <v>2946410.881046813</v>
      </c>
      <c r="I63" s="2">
        <v>18985326.601506673</v>
      </c>
      <c r="J63" s="2">
        <v>-254499</v>
      </c>
      <c r="K63" s="2">
        <v>100000</v>
      </c>
      <c r="L63" s="24">
        <v>558173.24138648424</v>
      </c>
      <c r="M63" s="128">
        <v>584325.11062749114</v>
      </c>
      <c r="N63" s="129">
        <v>80.066471722045918</v>
      </c>
      <c r="P63" s="155">
        <v>17013144.04047193</v>
      </c>
      <c r="Q63" s="111">
        <v>9587495</v>
      </c>
      <c r="R63" s="2">
        <v>2946410.881046813</v>
      </c>
      <c r="S63" s="2">
        <v>806475.6040842646</v>
      </c>
      <c r="T63" s="24">
        <v>4310469.7742182622</v>
      </c>
      <c r="U63" s="24">
        <v>-159060.96677009435</v>
      </c>
      <c r="V63" s="2">
        <v>-254499</v>
      </c>
      <c r="W63" s="2">
        <v>100000</v>
      </c>
      <c r="X63" s="2">
        <v>87825.119254140649</v>
      </c>
      <c r="Y63" s="123">
        <v>411972.37136145681</v>
      </c>
      <c r="Z63" s="124">
        <v>56.450037182989426</v>
      </c>
      <c r="AB63" s="125">
        <v>-172352.73926603433</v>
      </c>
      <c r="AC63" s="126">
        <v>-23.616434539056499</v>
      </c>
      <c r="AE63" s="256">
        <v>27.980241760572078</v>
      </c>
      <c r="AF63" s="54">
        <v>0</v>
      </c>
      <c r="AG63" s="278">
        <v>0</v>
      </c>
      <c r="AH63" s="278">
        <v>0</v>
      </c>
      <c r="AI63" s="281">
        <v>0</v>
      </c>
    </row>
    <row r="64" spans="1:35" x14ac:dyDescent="0.2">
      <c r="A64" s="132">
        <v>145</v>
      </c>
      <c r="B64" s="6" t="s">
        <v>53</v>
      </c>
      <c r="C64" s="6">
        <v>14</v>
      </c>
      <c r="D64" s="2">
        <v>12181</v>
      </c>
      <c r="E64" s="115">
        <v>67143094.046715006</v>
      </c>
      <c r="F64" s="2">
        <v>35768035</v>
      </c>
      <c r="G64" s="6">
        <v>972318.98600000003</v>
      </c>
      <c r="H64" s="2">
        <v>2148029.2246813574</v>
      </c>
      <c r="I64" s="2">
        <v>29419604.925093289</v>
      </c>
      <c r="J64" s="2">
        <v>-1020618</v>
      </c>
      <c r="K64" s="2">
        <v>-381000</v>
      </c>
      <c r="L64" s="24">
        <v>-64924.73</v>
      </c>
      <c r="M64" s="128">
        <v>-171799.18094035654</v>
      </c>
      <c r="N64" s="129">
        <v>-14.103865112909986</v>
      </c>
      <c r="P64" s="155">
        <v>29843114.098890807</v>
      </c>
      <c r="Q64" s="111">
        <v>14845271</v>
      </c>
      <c r="R64" s="2">
        <v>2148029.2246813574</v>
      </c>
      <c r="S64" s="2">
        <v>603995.50850747491</v>
      </c>
      <c r="T64" s="24">
        <v>11407650.716570809</v>
      </c>
      <c r="U64" s="24">
        <v>1766852.2656977824</v>
      </c>
      <c r="V64" s="2">
        <v>-1020618</v>
      </c>
      <c r="W64" s="2">
        <v>-381000</v>
      </c>
      <c r="X64" s="2">
        <v>147358.46563734239</v>
      </c>
      <c r="Y64" s="123">
        <v>-325574.91779604182</v>
      </c>
      <c r="Z64" s="124">
        <v>-26.72809439258204</v>
      </c>
      <c r="AB64" s="125">
        <v>-153775.73685568527</v>
      </c>
      <c r="AC64" s="126">
        <v>-12.624229279672052</v>
      </c>
      <c r="AE64" s="256">
        <v>16.98803650118764</v>
      </c>
      <c r="AF64" s="54">
        <v>0</v>
      </c>
      <c r="AG64" s="278">
        <v>0</v>
      </c>
      <c r="AH64" s="278">
        <v>0</v>
      </c>
      <c r="AI64" s="281">
        <v>0</v>
      </c>
    </row>
    <row r="65" spans="1:35" x14ac:dyDescent="0.2">
      <c r="A65" s="132">
        <v>146</v>
      </c>
      <c r="B65" s="6" t="s">
        <v>54</v>
      </c>
      <c r="C65" s="6">
        <v>12</v>
      </c>
      <c r="D65" s="2">
        <v>5504</v>
      </c>
      <c r="E65" s="115">
        <v>40705220.937208347</v>
      </c>
      <c r="F65" s="2">
        <v>14629048</v>
      </c>
      <c r="G65" s="6">
        <v>2560706.0120000001</v>
      </c>
      <c r="H65" s="2">
        <v>1325891.3823323406</v>
      </c>
      <c r="I65" s="2">
        <v>22777388.740602691</v>
      </c>
      <c r="J65" s="2">
        <v>-233508</v>
      </c>
      <c r="K65" s="2">
        <v>409000</v>
      </c>
      <c r="L65" s="24">
        <v>-29336.32</v>
      </c>
      <c r="M65" s="128">
        <v>792641.51772668178</v>
      </c>
      <c r="N65" s="129">
        <v>144.01190365673725</v>
      </c>
      <c r="P65" s="155">
        <v>14981819.041679375</v>
      </c>
      <c r="Q65" s="111">
        <v>6349534</v>
      </c>
      <c r="R65" s="2">
        <v>1325891.3823323406</v>
      </c>
      <c r="S65" s="2">
        <v>1590686.7521108841</v>
      </c>
      <c r="T65" s="24">
        <v>3899901.0990348668</v>
      </c>
      <c r="U65" s="24">
        <v>1640769.4730581087</v>
      </c>
      <c r="V65" s="2">
        <v>-233508</v>
      </c>
      <c r="W65" s="2">
        <v>409000</v>
      </c>
      <c r="X65" s="2">
        <v>67032.814779627588</v>
      </c>
      <c r="Y65" s="123">
        <v>67488.479636453092</v>
      </c>
      <c r="Z65" s="124">
        <v>12.26171505022767</v>
      </c>
      <c r="AB65" s="125">
        <v>-725153.03809022869</v>
      </c>
      <c r="AC65" s="126">
        <v>-131.75018860650957</v>
      </c>
      <c r="AE65" s="256">
        <v>136.11399582802517</v>
      </c>
      <c r="AF65" s="54">
        <v>106.75018860650957</v>
      </c>
      <c r="AG65" s="278">
        <v>81.750188606509568</v>
      </c>
      <c r="AH65" s="278">
        <v>56.750188606509568</v>
      </c>
      <c r="AI65" s="281">
        <v>31.750188606509568</v>
      </c>
    </row>
    <row r="66" spans="1:35" x14ac:dyDescent="0.2">
      <c r="A66" s="132">
        <v>148</v>
      </c>
      <c r="B66" s="6" t="s">
        <v>55</v>
      </c>
      <c r="C66" s="6">
        <v>19</v>
      </c>
      <c r="D66" s="2">
        <v>6814</v>
      </c>
      <c r="E66" s="115">
        <v>47865227.615769401</v>
      </c>
      <c r="F66" s="2">
        <v>19357913</v>
      </c>
      <c r="G66" s="6">
        <v>1862471.7280000001</v>
      </c>
      <c r="H66" s="2">
        <v>4253838.2918951744</v>
      </c>
      <c r="I66" s="2">
        <v>24233456.040944964</v>
      </c>
      <c r="J66" s="2">
        <v>-493263</v>
      </c>
      <c r="K66" s="2">
        <v>1398000</v>
      </c>
      <c r="L66" s="24">
        <v>-36318.620000000003</v>
      </c>
      <c r="M66" s="128">
        <v>2783507.0650707362</v>
      </c>
      <c r="N66" s="129">
        <v>408.49824846943591</v>
      </c>
      <c r="P66" s="155">
        <v>20285761.462367088</v>
      </c>
      <c r="Q66" s="111">
        <v>7199910</v>
      </c>
      <c r="R66" s="2">
        <v>4253838.2918951744</v>
      </c>
      <c r="S66" s="2">
        <v>1156950.1106441992</v>
      </c>
      <c r="T66" s="24">
        <v>9920554.5721280444</v>
      </c>
      <c r="U66" s="24">
        <v>-133166.48672387504</v>
      </c>
      <c r="V66" s="2">
        <v>-493263</v>
      </c>
      <c r="W66" s="2">
        <v>1398000</v>
      </c>
      <c r="X66" s="2">
        <v>84511.265133810186</v>
      </c>
      <c r="Y66" s="123">
        <v>3101573.290710263</v>
      </c>
      <c r="Z66" s="124">
        <v>455.17659094661917</v>
      </c>
      <c r="AB66" s="125">
        <v>318066.22563952673</v>
      </c>
      <c r="AC66" s="126">
        <v>46.678342477183257</v>
      </c>
      <c r="AE66" s="256">
        <v>-42.314535255667693</v>
      </c>
      <c r="AF66" s="54">
        <v>-21.678342477183264</v>
      </c>
      <c r="AG66" s="278">
        <v>0</v>
      </c>
      <c r="AH66" s="278">
        <v>0</v>
      </c>
      <c r="AI66" s="281">
        <v>0</v>
      </c>
    </row>
    <row r="67" spans="1:35" x14ac:dyDescent="0.2">
      <c r="A67" s="132">
        <v>149</v>
      </c>
      <c r="B67" s="6" t="s">
        <v>56</v>
      </c>
      <c r="C67" s="6">
        <v>1</v>
      </c>
      <c r="D67" s="2">
        <v>5560</v>
      </c>
      <c r="E67" s="115">
        <v>30999936.028008282</v>
      </c>
      <c r="F67" s="2">
        <v>21734939</v>
      </c>
      <c r="G67" s="6">
        <v>1140902.6710000001</v>
      </c>
      <c r="H67" s="2">
        <v>3154107.2699487791</v>
      </c>
      <c r="I67" s="2">
        <v>7021865.7399805523</v>
      </c>
      <c r="J67" s="2">
        <v>-1311990</v>
      </c>
      <c r="K67" s="2">
        <v>-143000</v>
      </c>
      <c r="L67" s="24">
        <v>-29634.799999999999</v>
      </c>
      <c r="M67" s="128">
        <v>626523.45292105083</v>
      </c>
      <c r="N67" s="129">
        <v>112.68407426637604</v>
      </c>
      <c r="P67" s="155">
        <v>15178812.605822926</v>
      </c>
      <c r="Q67" s="111">
        <v>9194871</v>
      </c>
      <c r="R67" s="2">
        <v>3154107.2699487791</v>
      </c>
      <c r="S67" s="2">
        <v>708718.12527600012</v>
      </c>
      <c r="T67" s="24">
        <v>3594331.0464932509</v>
      </c>
      <c r="U67" s="24">
        <v>522441.19586845423</v>
      </c>
      <c r="V67" s="2">
        <v>-1311990</v>
      </c>
      <c r="W67" s="2">
        <v>-143000</v>
      </c>
      <c r="X67" s="2">
        <v>73547.697581472064</v>
      </c>
      <c r="Y67" s="123">
        <v>614213.72934502736</v>
      </c>
      <c r="Z67" s="124">
        <v>110.47009520594017</v>
      </c>
      <c r="AB67" s="125">
        <v>-12309.723576023476</v>
      </c>
      <c r="AC67" s="126">
        <v>-2.2139790604358769</v>
      </c>
      <c r="AE67" s="256">
        <v>6.577786281951461</v>
      </c>
      <c r="AF67" s="54">
        <v>0</v>
      </c>
      <c r="AG67" s="278">
        <v>0</v>
      </c>
      <c r="AH67" s="278">
        <v>0</v>
      </c>
      <c r="AI67" s="281">
        <v>0</v>
      </c>
    </row>
    <row r="68" spans="1:35" x14ac:dyDescent="0.2">
      <c r="A68" s="132">
        <v>151</v>
      </c>
      <c r="B68" s="6" t="s">
        <v>57</v>
      </c>
      <c r="C68" s="6">
        <v>14</v>
      </c>
      <c r="D68" s="2">
        <v>2198</v>
      </c>
      <c r="E68" s="115">
        <v>14064581.694121839</v>
      </c>
      <c r="F68" s="2">
        <v>5577208</v>
      </c>
      <c r="G68" s="6">
        <v>477279.84700000001</v>
      </c>
      <c r="H68" s="2">
        <v>411291.03676474094</v>
      </c>
      <c r="I68" s="2">
        <v>8964633.7641494498</v>
      </c>
      <c r="J68" s="2">
        <v>-514423</v>
      </c>
      <c r="K68" s="2">
        <v>-2000</v>
      </c>
      <c r="L68" s="24">
        <v>-11715.34</v>
      </c>
      <c r="M68" s="128">
        <v>861123.29379235033</v>
      </c>
      <c r="N68" s="129">
        <v>391.77583885002292</v>
      </c>
      <c r="P68" s="155">
        <v>4330200.8804588933</v>
      </c>
      <c r="Q68" s="111">
        <v>2625776</v>
      </c>
      <c r="R68" s="2">
        <v>411291.03676474094</v>
      </c>
      <c r="S68" s="2">
        <v>296481.80076690885</v>
      </c>
      <c r="T68" s="24">
        <v>1914658.0684872693</v>
      </c>
      <c r="U68" s="24">
        <v>419692.62437672785</v>
      </c>
      <c r="V68" s="2">
        <v>-514423</v>
      </c>
      <c r="W68" s="2">
        <v>-2000</v>
      </c>
      <c r="X68" s="2">
        <v>25579.434349794345</v>
      </c>
      <c r="Y68" s="123">
        <v>846855.0842865482</v>
      </c>
      <c r="Z68" s="124">
        <v>385.28438775548142</v>
      </c>
      <c r="AB68" s="125">
        <v>-14268.209505802137</v>
      </c>
      <c r="AC68" s="126">
        <v>-6.4914510945414632</v>
      </c>
      <c r="AE68" s="256">
        <v>10.855258316057075</v>
      </c>
      <c r="AF68" s="54">
        <v>0</v>
      </c>
      <c r="AG68" s="278">
        <v>0</v>
      </c>
      <c r="AH68" s="278">
        <v>0</v>
      </c>
      <c r="AI68" s="281">
        <v>0</v>
      </c>
    </row>
    <row r="69" spans="1:35" x14ac:dyDescent="0.2">
      <c r="A69" s="132">
        <v>152</v>
      </c>
      <c r="B69" s="6" t="s">
        <v>58</v>
      </c>
      <c r="C69" s="6">
        <v>15</v>
      </c>
      <c r="D69" s="2">
        <v>4842</v>
      </c>
      <c r="E69" s="115">
        <v>27033734.015002873</v>
      </c>
      <c r="F69" s="2">
        <v>14553079</v>
      </c>
      <c r="G69" s="6">
        <v>456008.81</v>
      </c>
      <c r="H69" s="2">
        <v>879470.31186754035</v>
      </c>
      <c r="I69" s="2">
        <v>13267937.07874579</v>
      </c>
      <c r="J69" s="2">
        <v>-396502</v>
      </c>
      <c r="K69" s="2">
        <v>-39000</v>
      </c>
      <c r="L69" s="24">
        <v>-25807.86</v>
      </c>
      <c r="M69" s="128">
        <v>1713067.0456104584</v>
      </c>
      <c r="N69" s="129">
        <v>353.79327666469607</v>
      </c>
      <c r="P69" s="155">
        <v>11351112.163252627</v>
      </c>
      <c r="Q69" s="111">
        <v>6582358</v>
      </c>
      <c r="R69" s="2">
        <v>879470.31186754035</v>
      </c>
      <c r="S69" s="2">
        <v>283268.43046942056</v>
      </c>
      <c r="T69" s="24">
        <v>4030575.1145931226</v>
      </c>
      <c r="U69" s="24">
        <v>1264216.694932662</v>
      </c>
      <c r="V69" s="2">
        <v>-396502</v>
      </c>
      <c r="W69" s="2">
        <v>-39000</v>
      </c>
      <c r="X69" s="2">
        <v>58063.985181788652</v>
      </c>
      <c r="Y69" s="123">
        <v>1311338.373791907</v>
      </c>
      <c r="Z69" s="124">
        <v>270.82576906069949</v>
      </c>
      <c r="AB69" s="125">
        <v>-401728.67181855137</v>
      </c>
      <c r="AC69" s="126">
        <v>-82.967507603996566</v>
      </c>
      <c r="AE69" s="256">
        <v>87.331314825512152</v>
      </c>
      <c r="AF69" s="54">
        <v>57.96750760399658</v>
      </c>
      <c r="AG69" s="278">
        <v>32.96750760399658</v>
      </c>
      <c r="AH69" s="278">
        <v>7.9675076039965802</v>
      </c>
      <c r="AI69" s="281">
        <v>0</v>
      </c>
    </row>
    <row r="70" spans="1:35" x14ac:dyDescent="0.2">
      <c r="A70" s="132">
        <v>153</v>
      </c>
      <c r="B70" s="6" t="s">
        <v>59</v>
      </c>
      <c r="C70" s="6">
        <v>9</v>
      </c>
      <c r="D70" s="2">
        <v>28037</v>
      </c>
      <c r="E70" s="115">
        <v>154259301.92621726</v>
      </c>
      <c r="F70" s="2">
        <v>96795657</v>
      </c>
      <c r="G70" s="6">
        <v>3375199.7620000001</v>
      </c>
      <c r="H70" s="2">
        <v>9398383.0630870759</v>
      </c>
      <c r="I70" s="2">
        <v>56175489.318422012</v>
      </c>
      <c r="J70" s="2">
        <v>-2283890</v>
      </c>
      <c r="K70" s="2">
        <v>-451000</v>
      </c>
      <c r="L70" s="24">
        <v>-149437.21</v>
      </c>
      <c r="M70" s="128">
        <v>8899974.4272918329</v>
      </c>
      <c r="N70" s="129">
        <v>317.43675954245577</v>
      </c>
      <c r="P70" s="155">
        <v>64387362.778023846</v>
      </c>
      <c r="Q70" s="111">
        <v>39040311</v>
      </c>
      <c r="R70" s="2">
        <v>9398383.0630870759</v>
      </c>
      <c r="S70" s="2">
        <v>2096642.6922815414</v>
      </c>
      <c r="T70" s="24">
        <v>6466478.5557835121</v>
      </c>
      <c r="U70" s="24">
        <v>10526815.52432839</v>
      </c>
      <c r="V70" s="2">
        <v>-2283890</v>
      </c>
      <c r="W70" s="2">
        <v>-451000</v>
      </c>
      <c r="X70" s="2">
        <v>356917.31548908749</v>
      </c>
      <c r="Y70" s="123">
        <v>763295.37294577062</v>
      </c>
      <c r="Z70" s="124">
        <v>27.224573704239777</v>
      </c>
      <c r="AB70" s="125">
        <v>-8136679.0543460622</v>
      </c>
      <c r="AC70" s="126">
        <v>-290.21218583821599</v>
      </c>
      <c r="AE70" s="256">
        <v>294.57599305973156</v>
      </c>
      <c r="AF70" s="54">
        <v>265.21218583821599</v>
      </c>
      <c r="AG70" s="278">
        <v>240.21218583821599</v>
      </c>
      <c r="AH70" s="278">
        <v>215.21218583821599</v>
      </c>
      <c r="AI70" s="281">
        <v>190.21218583821599</v>
      </c>
    </row>
    <row r="71" spans="1:35" x14ac:dyDescent="0.2">
      <c r="A71" s="132">
        <v>165</v>
      </c>
      <c r="B71" s="6" t="s">
        <v>60</v>
      </c>
      <c r="C71" s="6">
        <v>5</v>
      </c>
      <c r="D71" s="2">
        <v>16840</v>
      </c>
      <c r="E71" s="115">
        <v>87211899.38952446</v>
      </c>
      <c r="F71" s="2">
        <v>58222514</v>
      </c>
      <c r="G71" s="6">
        <v>1982415.5720000002</v>
      </c>
      <c r="H71" s="2">
        <v>3648475.6762596779</v>
      </c>
      <c r="I71" s="2">
        <v>27467776.733309649</v>
      </c>
      <c r="J71" s="2">
        <v>-2758226</v>
      </c>
      <c r="K71" s="2">
        <v>-405000</v>
      </c>
      <c r="L71" s="24">
        <v>-89757.2</v>
      </c>
      <c r="M71" s="128">
        <v>1035813.792044875</v>
      </c>
      <c r="N71" s="129">
        <v>61.509132544232479</v>
      </c>
      <c r="P71" s="155">
        <v>34661225.599849768</v>
      </c>
      <c r="Q71" s="111">
        <v>24375422</v>
      </c>
      <c r="R71" s="2">
        <v>3648475.6762596779</v>
      </c>
      <c r="S71" s="2">
        <v>1231458.1106855778</v>
      </c>
      <c r="T71" s="24">
        <v>10589548.466458267</v>
      </c>
      <c r="U71" s="24">
        <v>-330359.51849064807</v>
      </c>
      <c r="V71" s="2">
        <v>-2758226</v>
      </c>
      <c r="W71" s="2">
        <v>-405000</v>
      </c>
      <c r="X71" s="2">
        <v>211849.77862670997</v>
      </c>
      <c r="Y71" s="123">
        <v>1901942.9136898145</v>
      </c>
      <c r="Z71" s="124">
        <v>112.94197824761369</v>
      </c>
      <c r="AB71" s="125">
        <v>866129.12164493953</v>
      </c>
      <c r="AC71" s="126">
        <v>51.432845703381204</v>
      </c>
      <c r="AE71" s="256">
        <v>-47.069038481865618</v>
      </c>
      <c r="AF71" s="54">
        <v>-26.432845703381211</v>
      </c>
      <c r="AG71" s="278">
        <v>-1.4328457033812114</v>
      </c>
      <c r="AH71" s="278">
        <v>0</v>
      </c>
      <c r="AI71" s="281">
        <v>0</v>
      </c>
    </row>
    <row r="72" spans="1:35" x14ac:dyDescent="0.2">
      <c r="A72" s="132">
        <v>167</v>
      </c>
      <c r="B72" s="6" t="s">
        <v>61</v>
      </c>
      <c r="C72" s="6">
        <v>12</v>
      </c>
      <c r="D72" s="2">
        <v>75041</v>
      </c>
      <c r="E72" s="115">
        <v>398838461.93784267</v>
      </c>
      <c r="F72" s="2">
        <v>226081121</v>
      </c>
      <c r="G72" s="6">
        <v>14819089.395000003</v>
      </c>
      <c r="H72" s="2">
        <v>20647777.585086353</v>
      </c>
      <c r="I72" s="2">
        <v>144678349.71372455</v>
      </c>
      <c r="J72" s="2">
        <v>-4822890</v>
      </c>
      <c r="K72" s="2">
        <v>4124000</v>
      </c>
      <c r="L72" s="24">
        <v>-1409022.5753573617</v>
      </c>
      <c r="M72" s="128">
        <v>8098008.3313256344</v>
      </c>
      <c r="N72" s="129">
        <v>107.91445118436101</v>
      </c>
      <c r="P72" s="155">
        <v>157277381.61655635</v>
      </c>
      <c r="Q72" s="111">
        <v>95279661</v>
      </c>
      <c r="R72" s="2">
        <v>20647777.585086353</v>
      </c>
      <c r="S72" s="2">
        <v>9205480.4684753474</v>
      </c>
      <c r="T72" s="24">
        <v>35825264.524672359</v>
      </c>
      <c r="U72" s="24">
        <v>606268.40182335023</v>
      </c>
      <c r="V72" s="2">
        <v>-4822890</v>
      </c>
      <c r="W72" s="2">
        <v>4124000</v>
      </c>
      <c r="X72" s="2">
        <v>919570.03813591134</v>
      </c>
      <c r="Y72" s="123">
        <v>4507750.4016369581</v>
      </c>
      <c r="Z72" s="124">
        <v>60.070500148411647</v>
      </c>
      <c r="AB72" s="125">
        <v>-3590257.9296886763</v>
      </c>
      <c r="AC72" s="126">
        <v>-47.843951035949367</v>
      </c>
      <c r="AE72" s="256">
        <v>52.207758257464953</v>
      </c>
      <c r="AF72" s="54">
        <v>22.843951035949367</v>
      </c>
      <c r="AG72" s="278">
        <v>0</v>
      </c>
      <c r="AH72" s="278">
        <v>0</v>
      </c>
      <c r="AI72" s="281">
        <v>0</v>
      </c>
    </row>
    <row r="73" spans="1:35" x14ac:dyDescent="0.2">
      <c r="A73" s="132">
        <v>169</v>
      </c>
      <c r="B73" s="6" t="s">
        <v>62</v>
      </c>
      <c r="C73" s="6">
        <v>5</v>
      </c>
      <c r="D73" s="2">
        <v>5516</v>
      </c>
      <c r="E73" s="115">
        <v>27509138.435251888</v>
      </c>
      <c r="F73" s="2">
        <v>17884016</v>
      </c>
      <c r="G73" s="6">
        <v>719006.37999999989</v>
      </c>
      <c r="H73" s="2">
        <v>844641.78926027403</v>
      </c>
      <c r="I73" s="2">
        <v>11008685.748688044</v>
      </c>
      <c r="J73" s="2">
        <v>-1228562</v>
      </c>
      <c r="K73" s="2">
        <v>-127000</v>
      </c>
      <c r="L73" s="24">
        <v>-29400.28</v>
      </c>
      <c r="M73" s="128">
        <v>1621049.7626964289</v>
      </c>
      <c r="N73" s="129">
        <v>293.88139280210822</v>
      </c>
      <c r="P73" s="155">
        <v>12079050.32618765</v>
      </c>
      <c r="Q73" s="111">
        <v>7521172</v>
      </c>
      <c r="R73" s="2">
        <v>844641.78926027403</v>
      </c>
      <c r="S73" s="2">
        <v>446640.07425667881</v>
      </c>
      <c r="T73" s="24">
        <v>3930683.4877482452</v>
      </c>
      <c r="U73" s="24">
        <v>1349451.5436172036</v>
      </c>
      <c r="V73" s="2">
        <v>-1228562</v>
      </c>
      <c r="W73" s="2">
        <v>-127000</v>
      </c>
      <c r="X73" s="2">
        <v>68544.627832553175</v>
      </c>
      <c r="Y73" s="123">
        <v>726521.19652730413</v>
      </c>
      <c r="Z73" s="124">
        <v>131.71160198101961</v>
      </c>
      <c r="AB73" s="125">
        <v>-894528.5661691248</v>
      </c>
      <c r="AC73" s="126">
        <v>-162.16979082108861</v>
      </c>
      <c r="AE73" s="256">
        <v>166.53359804260418</v>
      </c>
      <c r="AF73" s="54">
        <v>137.16979082108861</v>
      </c>
      <c r="AG73" s="278">
        <v>112.16979082108861</v>
      </c>
      <c r="AH73" s="278">
        <v>87.169790821088611</v>
      </c>
      <c r="AI73" s="281">
        <v>62.169790821088611</v>
      </c>
    </row>
    <row r="74" spans="1:35" x14ac:dyDescent="0.2">
      <c r="A74" s="132">
        <v>171</v>
      </c>
      <c r="B74" s="6" t="s">
        <v>63</v>
      </c>
      <c r="C74" s="6">
        <v>10</v>
      </c>
      <c r="D74" s="2">
        <v>5178</v>
      </c>
      <c r="E74" s="115">
        <v>29293680.635319974</v>
      </c>
      <c r="F74" s="2">
        <v>14976641</v>
      </c>
      <c r="G74" s="6">
        <v>1127104.2280000001</v>
      </c>
      <c r="H74" s="2">
        <v>1173663.8639976175</v>
      </c>
      <c r="I74" s="2">
        <v>13194610.964410242</v>
      </c>
      <c r="J74" s="2">
        <v>-461143</v>
      </c>
      <c r="K74" s="2">
        <v>-178000</v>
      </c>
      <c r="L74" s="24">
        <v>-191209.48322284204</v>
      </c>
      <c r="M74" s="128">
        <v>730405.9043107254</v>
      </c>
      <c r="N74" s="129">
        <v>141.05946394567891</v>
      </c>
      <c r="P74" s="155">
        <v>12037290.168388905</v>
      </c>
      <c r="Q74" s="111">
        <v>6225297</v>
      </c>
      <c r="R74" s="2">
        <v>1173663.8639976175</v>
      </c>
      <c r="S74" s="2">
        <v>700146.66085290757</v>
      </c>
      <c r="T74" s="24">
        <v>3288314.3190001626</v>
      </c>
      <c r="U74" s="24">
        <v>1359727.5673579718</v>
      </c>
      <c r="V74" s="2">
        <v>-461143</v>
      </c>
      <c r="W74" s="2">
        <v>-178000</v>
      </c>
      <c r="X74" s="2">
        <v>62958.726289779705</v>
      </c>
      <c r="Y74" s="123">
        <v>133674.96910953335</v>
      </c>
      <c r="Z74" s="124">
        <v>25.815946139345954</v>
      </c>
      <c r="AB74" s="125">
        <v>-596730.93520119204</v>
      </c>
      <c r="AC74" s="126">
        <v>-115.24351780633296</v>
      </c>
      <c r="AE74" s="256">
        <v>119.60732502784856</v>
      </c>
      <c r="AF74" s="54">
        <v>90.24351780633296</v>
      </c>
      <c r="AG74" s="278">
        <v>65.24351780633296</v>
      </c>
      <c r="AH74" s="278">
        <v>40.24351780633296</v>
      </c>
      <c r="AI74" s="281">
        <v>15.24351780633296</v>
      </c>
    </row>
    <row r="75" spans="1:35" x14ac:dyDescent="0.2">
      <c r="A75" s="132">
        <v>172</v>
      </c>
      <c r="B75" s="6" t="s">
        <v>64</v>
      </c>
      <c r="C75" s="6">
        <v>13</v>
      </c>
      <c r="D75" s="2">
        <v>4782</v>
      </c>
      <c r="E75" s="115">
        <v>27783865.293852516</v>
      </c>
      <c r="F75" s="2">
        <v>12616394</v>
      </c>
      <c r="G75" s="6">
        <v>1073483.8059999999</v>
      </c>
      <c r="H75" s="2">
        <v>1678090.1808314472</v>
      </c>
      <c r="I75" s="2">
        <v>15979977.235929631</v>
      </c>
      <c r="J75" s="2">
        <v>-183025</v>
      </c>
      <c r="K75" s="2">
        <v>88000</v>
      </c>
      <c r="L75" s="24">
        <v>-25488.06</v>
      </c>
      <c r="M75" s="128">
        <v>3494542.9889085642</v>
      </c>
      <c r="N75" s="129">
        <v>730.77017752165705</v>
      </c>
      <c r="P75" s="155">
        <v>9704610.114829177</v>
      </c>
      <c r="Q75" s="111">
        <v>5581682</v>
      </c>
      <c r="R75" s="2">
        <v>1678090.1808314472</v>
      </c>
      <c r="S75" s="2">
        <v>666838.15354348067</v>
      </c>
      <c r="T75" s="24">
        <v>2797531.8655758691</v>
      </c>
      <c r="U75" s="24">
        <v>1528198.592421968</v>
      </c>
      <c r="V75" s="2">
        <v>-183025</v>
      </c>
      <c r="W75" s="2">
        <v>88000</v>
      </c>
      <c r="X75" s="2">
        <v>56541.13028063719</v>
      </c>
      <c r="Y75" s="123">
        <v>2509246.8078242261</v>
      </c>
      <c r="Z75" s="124">
        <v>524.72747967884277</v>
      </c>
      <c r="AB75" s="125">
        <v>-985296.18108433811</v>
      </c>
      <c r="AC75" s="126">
        <v>-206.04269784281433</v>
      </c>
      <c r="AE75" s="256">
        <v>210.40650506432985</v>
      </c>
      <c r="AF75" s="54">
        <v>181.04269784281428</v>
      </c>
      <c r="AG75" s="278">
        <v>156.04269784281428</v>
      </c>
      <c r="AH75" s="278">
        <v>131.04269784281428</v>
      </c>
      <c r="AI75" s="281">
        <v>106.04269784281428</v>
      </c>
    </row>
    <row r="76" spans="1:35" x14ac:dyDescent="0.2">
      <c r="A76" s="132">
        <v>174</v>
      </c>
      <c r="B76" s="6" t="s">
        <v>65</v>
      </c>
      <c r="C76" s="6">
        <v>11</v>
      </c>
      <c r="D76" s="2">
        <v>4882</v>
      </c>
      <c r="E76" s="115">
        <v>31562350.442379851</v>
      </c>
      <c r="F76" s="2">
        <v>14183288</v>
      </c>
      <c r="G76" s="6">
        <v>560229.70600000001</v>
      </c>
      <c r="H76" s="2">
        <v>1353235.7184562238</v>
      </c>
      <c r="I76" s="2">
        <v>15994654.669454956</v>
      </c>
      <c r="J76" s="2">
        <v>-503350</v>
      </c>
      <c r="K76" s="2">
        <v>697000</v>
      </c>
      <c r="L76" s="24">
        <v>-678012.81416478159</v>
      </c>
      <c r="M76" s="128">
        <v>1400720.465696109</v>
      </c>
      <c r="N76" s="129">
        <v>286.91529407949793</v>
      </c>
      <c r="P76" s="155">
        <v>9521670.0164727885</v>
      </c>
      <c r="Q76" s="111">
        <v>6440104</v>
      </c>
      <c r="R76" s="2">
        <v>1353235.7184562238</v>
      </c>
      <c r="S76" s="2">
        <v>348009.48148559878</v>
      </c>
      <c r="T76" s="24">
        <v>2756878.4789851629</v>
      </c>
      <c r="U76" s="24">
        <v>-195886.8626625766</v>
      </c>
      <c r="V76" s="2">
        <v>-503350</v>
      </c>
      <c r="W76" s="2">
        <v>697000</v>
      </c>
      <c r="X76" s="2">
        <v>58072.183390193641</v>
      </c>
      <c r="Y76" s="123">
        <v>1432392.9831818156</v>
      </c>
      <c r="Z76" s="124">
        <v>293.40290519906097</v>
      </c>
      <c r="AB76" s="125">
        <v>31672.517485706601</v>
      </c>
      <c r="AC76" s="126">
        <v>6.4876111195630068</v>
      </c>
      <c r="AE76" s="256">
        <v>-2.1238038980474698</v>
      </c>
      <c r="AF76" s="54">
        <v>0</v>
      </c>
      <c r="AG76" s="278">
        <v>0</v>
      </c>
      <c r="AH76" s="278">
        <v>0</v>
      </c>
      <c r="AI76" s="281">
        <v>0</v>
      </c>
    </row>
    <row r="77" spans="1:35" x14ac:dyDescent="0.2">
      <c r="A77" s="132">
        <v>176</v>
      </c>
      <c r="B77" s="6" t="s">
        <v>66</v>
      </c>
      <c r="C77" s="6">
        <v>12</v>
      </c>
      <c r="D77" s="2">
        <v>5140</v>
      </c>
      <c r="E77" s="115">
        <v>35187251.485812522</v>
      </c>
      <c r="F77" s="2">
        <v>12544821</v>
      </c>
      <c r="G77" s="6">
        <v>1455362.8770000001</v>
      </c>
      <c r="H77" s="2">
        <v>1240355.3560057173</v>
      </c>
      <c r="I77" s="2">
        <v>21087139.096912444</v>
      </c>
      <c r="J77" s="2">
        <v>-402056</v>
      </c>
      <c r="K77" s="2">
        <v>768000</v>
      </c>
      <c r="L77" s="24">
        <v>-27396.2</v>
      </c>
      <c r="M77" s="128">
        <v>1533767.0441056385</v>
      </c>
      <c r="N77" s="129">
        <v>298.39825760810089</v>
      </c>
      <c r="P77" s="155">
        <v>10744560.407372914</v>
      </c>
      <c r="Q77" s="111">
        <v>5459507</v>
      </c>
      <c r="R77" s="2">
        <v>1240355.3560057173</v>
      </c>
      <c r="S77" s="2">
        <v>904057.87978361733</v>
      </c>
      <c r="T77" s="24">
        <v>3692321.1023428738</v>
      </c>
      <c r="U77" s="24">
        <v>189931.80820276326</v>
      </c>
      <c r="V77" s="2">
        <v>-402056</v>
      </c>
      <c r="W77" s="2">
        <v>768000</v>
      </c>
      <c r="X77" s="2">
        <v>60303.546488617991</v>
      </c>
      <c r="Y77" s="123">
        <v>1167860.2854506765</v>
      </c>
      <c r="Z77" s="124">
        <v>227.21017226666856</v>
      </c>
      <c r="AB77" s="125">
        <v>-365906.75865496206</v>
      </c>
      <c r="AC77" s="126">
        <v>-71.188085341432313</v>
      </c>
      <c r="AE77" s="256">
        <v>75.551892562947899</v>
      </c>
      <c r="AF77" s="54">
        <v>46.188085341432327</v>
      </c>
      <c r="AG77" s="278">
        <v>21.188085341432327</v>
      </c>
      <c r="AH77" s="278">
        <v>0</v>
      </c>
      <c r="AI77" s="281">
        <v>0</v>
      </c>
    </row>
    <row r="78" spans="1:35" x14ac:dyDescent="0.2">
      <c r="A78" s="132">
        <v>177</v>
      </c>
      <c r="B78" s="6" t="s">
        <v>67</v>
      </c>
      <c r="C78" s="6">
        <v>6</v>
      </c>
      <c r="D78" s="2">
        <v>2033</v>
      </c>
      <c r="E78" s="115">
        <v>11107295.352218496</v>
      </c>
      <c r="F78" s="2">
        <v>6094555</v>
      </c>
      <c r="G78" s="6">
        <v>649039.304</v>
      </c>
      <c r="H78" s="2">
        <v>546071.07974985102</v>
      </c>
      <c r="I78" s="2">
        <v>5027365.1934349984</v>
      </c>
      <c r="J78" s="2">
        <v>-553743</v>
      </c>
      <c r="K78" s="2">
        <v>25000</v>
      </c>
      <c r="L78" s="24">
        <v>233151.40714890847</v>
      </c>
      <c r="M78" s="128">
        <v>447840.81781744433</v>
      </c>
      <c r="N78" s="129">
        <v>220.28569494217626</v>
      </c>
      <c r="P78" s="155">
        <v>4210297.0939358836</v>
      </c>
      <c r="Q78" s="111">
        <v>2669781</v>
      </c>
      <c r="R78" s="2">
        <v>546071.07974985102</v>
      </c>
      <c r="S78" s="2">
        <v>403177.17755726061</v>
      </c>
      <c r="T78" s="24">
        <v>1362144.2005155622</v>
      </c>
      <c r="U78" s="24">
        <v>46806.116850937207</v>
      </c>
      <c r="V78" s="2">
        <v>-553743</v>
      </c>
      <c r="W78" s="2">
        <v>25000</v>
      </c>
      <c r="X78" s="2">
        <v>24861.267134628972</v>
      </c>
      <c r="Y78" s="123">
        <v>313800.74787235633</v>
      </c>
      <c r="Z78" s="124">
        <v>154.35354051763716</v>
      </c>
      <c r="AB78" s="125">
        <v>-134040.06994508801</v>
      </c>
      <c r="AC78" s="126">
        <v>-65.932154424539107</v>
      </c>
      <c r="AE78" s="256">
        <v>70.295961646054707</v>
      </c>
      <c r="AF78" s="54">
        <v>40.932154424539107</v>
      </c>
      <c r="AG78" s="278">
        <v>15.932154424539107</v>
      </c>
      <c r="AH78" s="278">
        <v>0</v>
      </c>
      <c r="AI78" s="281">
        <v>0</v>
      </c>
    </row>
    <row r="79" spans="1:35" x14ac:dyDescent="0.2">
      <c r="A79" s="132">
        <v>178</v>
      </c>
      <c r="B79" s="6" t="s">
        <v>68</v>
      </c>
      <c r="C79" s="6">
        <v>10</v>
      </c>
      <c r="D79" s="2">
        <v>6616</v>
      </c>
      <c r="E79" s="115">
        <v>40063508.639188804</v>
      </c>
      <c r="F79" s="2">
        <v>16347117</v>
      </c>
      <c r="G79" s="6">
        <v>1918882.9910000002</v>
      </c>
      <c r="H79" s="2">
        <v>1501553.9349851096</v>
      </c>
      <c r="I79" s="2">
        <v>22022423.281588167</v>
      </c>
      <c r="J79" s="2">
        <v>-809090</v>
      </c>
      <c r="K79" s="2">
        <v>415000</v>
      </c>
      <c r="L79" s="24">
        <v>-1033153.0817954232</v>
      </c>
      <c r="M79" s="128">
        <v>2365531.6501798993</v>
      </c>
      <c r="N79" s="129">
        <v>357.54710552900531</v>
      </c>
      <c r="P79" s="155">
        <v>14288462.142855931</v>
      </c>
      <c r="Q79" s="111">
        <v>6602844</v>
      </c>
      <c r="R79" s="2">
        <v>1501553.9349851096</v>
      </c>
      <c r="S79" s="2">
        <v>1191992.2624193099</v>
      </c>
      <c r="T79" s="24">
        <v>4042096.2135081296</v>
      </c>
      <c r="U79" s="24">
        <v>2463797.549194159</v>
      </c>
      <c r="V79" s="2">
        <v>-809090</v>
      </c>
      <c r="W79" s="2">
        <v>415000</v>
      </c>
      <c r="X79" s="2">
        <v>78725.440635658961</v>
      </c>
      <c r="Y79" s="123">
        <v>1198457.2578864358</v>
      </c>
      <c r="Z79" s="124">
        <v>181.14529290907433</v>
      </c>
      <c r="AB79" s="125">
        <v>-1167074.3922934635</v>
      </c>
      <c r="AC79" s="126">
        <v>-176.40181261993101</v>
      </c>
      <c r="AE79" s="256">
        <v>180.76561984144655</v>
      </c>
      <c r="AF79" s="54">
        <v>151.40181261993098</v>
      </c>
      <c r="AG79" s="278">
        <v>126.40181261993098</v>
      </c>
      <c r="AH79" s="278">
        <v>101.40181261993098</v>
      </c>
      <c r="AI79" s="281">
        <v>76.401812619930979</v>
      </c>
    </row>
    <row r="80" spans="1:35" x14ac:dyDescent="0.2">
      <c r="A80" s="132">
        <v>179</v>
      </c>
      <c r="B80" s="6" t="s">
        <v>69</v>
      </c>
      <c r="C80" s="6">
        <v>13</v>
      </c>
      <c r="D80" s="2">
        <v>135780</v>
      </c>
      <c r="E80" s="115">
        <v>687495220.36872208</v>
      </c>
      <c r="F80" s="2">
        <v>434450951</v>
      </c>
      <c r="G80" s="6">
        <v>18392138.798</v>
      </c>
      <c r="H80" s="2">
        <v>47302995.534596786</v>
      </c>
      <c r="I80" s="2">
        <v>201056697.52997929</v>
      </c>
      <c r="J80" s="2">
        <v>-26181022</v>
      </c>
      <c r="K80" s="2">
        <v>16917000</v>
      </c>
      <c r="L80" s="24">
        <v>-723707.4</v>
      </c>
      <c r="M80" s="128">
        <v>5167247.893853927</v>
      </c>
      <c r="N80" s="129">
        <v>38.056031034422794</v>
      </c>
      <c r="P80" s="155">
        <v>293570876.44170874</v>
      </c>
      <c r="Q80" s="111">
        <v>175150352</v>
      </c>
      <c r="R80" s="2">
        <v>47302995.534596786</v>
      </c>
      <c r="S80" s="2">
        <v>11425025.517128047</v>
      </c>
      <c r="T80" s="24">
        <v>69521220.300334975</v>
      </c>
      <c r="U80" s="24">
        <v>-3051825.9148727637</v>
      </c>
      <c r="V80" s="2">
        <v>-26181022</v>
      </c>
      <c r="W80" s="2">
        <v>16917000</v>
      </c>
      <c r="X80" s="2">
        <v>1690293.6747985517</v>
      </c>
      <c r="Y80" s="123">
        <v>-796837.32972311974</v>
      </c>
      <c r="Z80" s="124">
        <v>-5.8685913221617305</v>
      </c>
      <c r="AB80" s="125">
        <v>-5964085.2235770468</v>
      </c>
      <c r="AC80" s="126">
        <v>-43.924622356584521</v>
      </c>
      <c r="AE80" s="256">
        <v>48.288429578100107</v>
      </c>
      <c r="AF80" s="54">
        <v>18.924622356584521</v>
      </c>
      <c r="AG80" s="278">
        <v>0</v>
      </c>
      <c r="AH80" s="278">
        <v>0</v>
      </c>
      <c r="AI80" s="281">
        <v>0</v>
      </c>
    </row>
    <row r="81" spans="1:35" x14ac:dyDescent="0.2">
      <c r="A81" s="132">
        <v>181</v>
      </c>
      <c r="B81" s="6" t="s">
        <v>70</v>
      </c>
      <c r="C81" s="6">
        <v>4</v>
      </c>
      <c r="D81" s="2">
        <v>1997</v>
      </c>
      <c r="E81" s="115">
        <v>11737657.454417059</v>
      </c>
      <c r="F81" s="2">
        <v>5141105</v>
      </c>
      <c r="G81" s="6">
        <v>238246.75099999999</v>
      </c>
      <c r="H81" s="2">
        <v>396945.9165860631</v>
      </c>
      <c r="I81" s="2">
        <v>6252634.288237988</v>
      </c>
      <c r="J81" s="2">
        <v>-523999</v>
      </c>
      <c r="K81" s="2">
        <v>-35000</v>
      </c>
      <c r="L81" s="24">
        <v>196443.71133422546</v>
      </c>
      <c r="M81" s="128">
        <v>-464168.20992723177</v>
      </c>
      <c r="N81" s="129">
        <v>-232.43275409475802</v>
      </c>
      <c r="P81" s="155">
        <v>4531334.2603764664</v>
      </c>
      <c r="Q81" s="111">
        <v>2359538</v>
      </c>
      <c r="R81" s="2">
        <v>396945.9165860631</v>
      </c>
      <c r="S81" s="2">
        <v>147996.66528418355</v>
      </c>
      <c r="T81" s="24">
        <v>1725332.5244496311</v>
      </c>
      <c r="U81" s="24">
        <v>-7916.1852805277658</v>
      </c>
      <c r="V81" s="2">
        <v>-523999</v>
      </c>
      <c r="W81" s="2">
        <v>-35000</v>
      </c>
      <c r="X81" s="2">
        <v>23236.6390401075</v>
      </c>
      <c r="Y81" s="123">
        <v>-445199.70029700967</v>
      </c>
      <c r="Z81" s="124">
        <v>-222.93425152579351</v>
      </c>
      <c r="AB81" s="125">
        <v>18968.509630222106</v>
      </c>
      <c r="AC81" s="126">
        <v>9.4985025689645006</v>
      </c>
      <c r="AE81" s="256">
        <v>-5.1346953474489396</v>
      </c>
      <c r="AF81" s="54">
        <v>0</v>
      </c>
      <c r="AG81" s="278">
        <v>0</v>
      </c>
      <c r="AH81" s="278">
        <v>0</v>
      </c>
      <c r="AI81" s="281">
        <v>0</v>
      </c>
    </row>
    <row r="82" spans="1:35" x14ac:dyDescent="0.2">
      <c r="A82" s="132">
        <v>182</v>
      </c>
      <c r="B82" s="6" t="s">
        <v>71</v>
      </c>
      <c r="C82" s="6">
        <v>13</v>
      </c>
      <c r="D82" s="2">
        <v>21808</v>
      </c>
      <c r="E82" s="115">
        <v>128882258.59034993</v>
      </c>
      <c r="F82" s="2">
        <v>75058717</v>
      </c>
      <c r="G82" s="6">
        <v>7729438.6400000006</v>
      </c>
      <c r="H82" s="2">
        <v>6083534.5214079805</v>
      </c>
      <c r="I82" s="2">
        <v>47877380.048473358</v>
      </c>
      <c r="J82" s="2">
        <v>-2636127</v>
      </c>
      <c r="K82" s="2">
        <v>1215000</v>
      </c>
      <c r="L82" s="24">
        <v>-1222833.449233725</v>
      </c>
      <c r="M82" s="128">
        <v>7668518.0687651327</v>
      </c>
      <c r="N82" s="129">
        <v>351.63784247822508</v>
      </c>
      <c r="P82" s="155">
        <v>47172069.708428621</v>
      </c>
      <c r="Q82" s="111">
        <v>32465849</v>
      </c>
      <c r="R82" s="2">
        <v>6083534.5214079805</v>
      </c>
      <c r="S82" s="2">
        <v>4801455.3753084131</v>
      </c>
      <c r="T82" s="24">
        <v>7566758.6938812202</v>
      </c>
      <c r="U82" s="24">
        <v>2403129.5857868441</v>
      </c>
      <c r="V82" s="2">
        <v>-2636127</v>
      </c>
      <c r="W82" s="2">
        <v>1215000</v>
      </c>
      <c r="X82" s="2">
        <v>276683.38371246925</v>
      </c>
      <c r="Y82" s="123">
        <v>5004213.8516682982</v>
      </c>
      <c r="Z82" s="124">
        <v>229.4668860816351</v>
      </c>
      <c r="AB82" s="125">
        <v>-2664304.2170968344</v>
      </c>
      <c r="AC82" s="126">
        <v>-122.17095639658999</v>
      </c>
      <c r="AE82" s="256">
        <v>126.53476361810556</v>
      </c>
      <c r="AF82" s="54">
        <v>97.170956396589986</v>
      </c>
      <c r="AG82" s="278">
        <v>72.170956396589986</v>
      </c>
      <c r="AH82" s="278">
        <v>47.170956396589986</v>
      </c>
      <c r="AI82" s="281">
        <v>22.170956396589986</v>
      </c>
    </row>
    <row r="83" spans="1:35" x14ac:dyDescent="0.2">
      <c r="A83" s="132">
        <v>186</v>
      </c>
      <c r="B83" s="6" t="s">
        <v>72</v>
      </c>
      <c r="C83" s="6">
        <v>1</v>
      </c>
      <c r="D83" s="2">
        <v>40390</v>
      </c>
      <c r="E83" s="115">
        <v>209776105.64224032</v>
      </c>
      <c r="F83" s="2">
        <v>161577343</v>
      </c>
      <c r="G83" s="6">
        <v>3648207.3909999998</v>
      </c>
      <c r="H83" s="2">
        <v>12542913.229465157</v>
      </c>
      <c r="I83" s="2">
        <v>28608322.457867216</v>
      </c>
      <c r="J83" s="2">
        <v>-1916278</v>
      </c>
      <c r="K83" s="2">
        <v>514000</v>
      </c>
      <c r="L83" s="24">
        <v>-215278.7</v>
      </c>
      <c r="M83" s="128">
        <v>-4586318.8639079509</v>
      </c>
      <c r="N83" s="129">
        <v>-113.55085080237561</v>
      </c>
      <c r="P83" s="155">
        <v>89731710.861333296</v>
      </c>
      <c r="Q83" s="111">
        <v>62995966</v>
      </c>
      <c r="R83" s="2">
        <v>12542913.229465157</v>
      </c>
      <c r="S83" s="2">
        <v>2266232.4915948655</v>
      </c>
      <c r="T83" s="24">
        <v>17220513.417069934</v>
      </c>
      <c r="U83" s="24">
        <v>-5294295.2154589724</v>
      </c>
      <c r="V83" s="2">
        <v>-1916278</v>
      </c>
      <c r="W83" s="2">
        <v>514000</v>
      </c>
      <c r="X83" s="2">
        <v>536234.52372068528</v>
      </c>
      <c r="Y83" s="123">
        <v>-866424.41494163871</v>
      </c>
      <c r="Z83" s="124">
        <v>-21.45145865168702</v>
      </c>
      <c r="AB83" s="125">
        <v>3719894.4489663122</v>
      </c>
      <c r="AC83" s="126">
        <v>92.099392150688587</v>
      </c>
      <c r="AE83" s="256">
        <v>-87.735584929173001</v>
      </c>
      <c r="AF83" s="54">
        <v>-67.099392150688587</v>
      </c>
      <c r="AG83" s="278">
        <v>-42.099392150688587</v>
      </c>
      <c r="AH83" s="278">
        <v>-17.099392150688587</v>
      </c>
      <c r="AI83" s="281">
        <v>0</v>
      </c>
    </row>
    <row r="84" spans="1:35" x14ac:dyDescent="0.2">
      <c r="A84" s="132">
        <v>202</v>
      </c>
      <c r="B84" s="6" t="s">
        <v>73</v>
      </c>
      <c r="C84" s="6">
        <v>2</v>
      </c>
      <c r="D84" s="2">
        <v>32148</v>
      </c>
      <c r="E84" s="115">
        <v>163872920.45392996</v>
      </c>
      <c r="F84" s="2">
        <v>121207847</v>
      </c>
      <c r="G84" s="6">
        <v>3576827.9729999998</v>
      </c>
      <c r="H84" s="2">
        <v>6644823.0971454438</v>
      </c>
      <c r="I84" s="2">
        <v>33610273.185334638</v>
      </c>
      <c r="J84" s="2">
        <v>-3318539</v>
      </c>
      <c r="K84" s="2">
        <v>1435000</v>
      </c>
      <c r="L84" s="24">
        <v>830154.04482993821</v>
      </c>
      <c r="M84" s="128">
        <v>-1546842.2432798478</v>
      </c>
      <c r="N84" s="129">
        <v>-48.116282296872207</v>
      </c>
      <c r="P84" s="155">
        <v>70580764.744842634</v>
      </c>
      <c r="Q84" s="111">
        <v>45421197</v>
      </c>
      <c r="R84" s="2">
        <v>6644823.0971454438</v>
      </c>
      <c r="S84" s="2">
        <v>2221892.2611842277</v>
      </c>
      <c r="T84" s="24">
        <v>17172260.15106849</v>
      </c>
      <c r="U84" s="24">
        <v>-69756.923473131115</v>
      </c>
      <c r="V84" s="2">
        <v>-3318539</v>
      </c>
      <c r="W84" s="2">
        <v>1435000</v>
      </c>
      <c r="X84" s="2">
        <v>422940.85647393385</v>
      </c>
      <c r="Y84" s="123">
        <v>-650947.30244366825</v>
      </c>
      <c r="Z84" s="124">
        <v>-20.24845410114683</v>
      </c>
      <c r="AB84" s="125">
        <v>895894.94083617954</v>
      </c>
      <c r="AC84" s="126">
        <v>27.86782819572538</v>
      </c>
      <c r="AE84" s="256">
        <v>-23.504020974209791</v>
      </c>
      <c r="AF84" s="54">
        <v>-2.8678281957253766</v>
      </c>
      <c r="AG84" s="278">
        <v>0</v>
      </c>
      <c r="AH84" s="278">
        <v>0</v>
      </c>
      <c r="AI84" s="281">
        <v>0</v>
      </c>
    </row>
    <row r="85" spans="1:35" x14ac:dyDescent="0.2">
      <c r="A85" s="132">
        <v>204</v>
      </c>
      <c r="B85" s="6" t="s">
        <v>74</v>
      </c>
      <c r="C85" s="6">
        <v>11</v>
      </c>
      <c r="D85" s="2">
        <v>3214</v>
      </c>
      <c r="E85" s="115">
        <v>21877634.672071513</v>
      </c>
      <c r="F85" s="2">
        <v>7661217</v>
      </c>
      <c r="G85" s="6">
        <v>721017.95499999996</v>
      </c>
      <c r="H85" s="2">
        <v>1090451.0803764141</v>
      </c>
      <c r="I85" s="2">
        <v>13546372.474737544</v>
      </c>
      <c r="J85" s="2">
        <v>-659199</v>
      </c>
      <c r="K85" s="2">
        <v>382000</v>
      </c>
      <c r="L85" s="24">
        <v>-17130.62</v>
      </c>
      <c r="M85" s="128">
        <v>881355.45804244548</v>
      </c>
      <c r="N85" s="129">
        <v>274.22385128887538</v>
      </c>
      <c r="P85" s="155">
        <v>7112248.0463949107</v>
      </c>
      <c r="Q85" s="111">
        <v>3470399</v>
      </c>
      <c r="R85" s="2">
        <v>1090451.0803764141</v>
      </c>
      <c r="S85" s="2">
        <v>447889.64593276446</v>
      </c>
      <c r="T85" s="24">
        <v>2678710.3753109998</v>
      </c>
      <c r="U85" s="24">
        <v>547602.22477357776</v>
      </c>
      <c r="V85" s="2">
        <v>-659199</v>
      </c>
      <c r="W85" s="2">
        <v>382000</v>
      </c>
      <c r="X85" s="2">
        <v>37222.720195697781</v>
      </c>
      <c r="Y85" s="123">
        <v>882828.00019454304</v>
      </c>
      <c r="Z85" s="124">
        <v>274.68201623974579</v>
      </c>
      <c r="AB85" s="125">
        <v>1472.5421520975651</v>
      </c>
      <c r="AC85" s="126">
        <v>0.45816495087043096</v>
      </c>
      <c r="AE85" s="256">
        <v>3.9056422706451599</v>
      </c>
      <c r="AF85" s="54">
        <v>0</v>
      </c>
      <c r="AG85" s="278">
        <v>0</v>
      </c>
      <c r="AH85" s="278">
        <v>0</v>
      </c>
      <c r="AI85" s="281">
        <v>0</v>
      </c>
    </row>
    <row r="86" spans="1:35" x14ac:dyDescent="0.2">
      <c r="A86" s="132">
        <v>205</v>
      </c>
      <c r="B86" s="6" t="s">
        <v>75</v>
      </c>
      <c r="C86" s="6">
        <v>18</v>
      </c>
      <c r="D86" s="2">
        <v>37791</v>
      </c>
      <c r="E86" s="115">
        <v>247455040.03277954</v>
      </c>
      <c r="F86" s="2">
        <v>125048674</v>
      </c>
      <c r="G86" s="6">
        <v>4403937.2109999992</v>
      </c>
      <c r="H86" s="2">
        <v>10039567.898215605</v>
      </c>
      <c r="I86" s="2">
        <v>78615087.010401353</v>
      </c>
      <c r="J86" s="2">
        <v>25959006</v>
      </c>
      <c r="K86" s="2">
        <v>5881000</v>
      </c>
      <c r="L86" s="24">
        <v>-1468735.3974010332</v>
      </c>
      <c r="M86" s="128">
        <v>3960967.4842384737</v>
      </c>
      <c r="N86" s="129">
        <v>104.81245492944018</v>
      </c>
      <c r="P86" s="155">
        <v>121131435.22319186</v>
      </c>
      <c r="Q86" s="111">
        <v>54364545</v>
      </c>
      <c r="R86" s="2">
        <v>10039567.898215605</v>
      </c>
      <c r="S86" s="2">
        <v>2735684.825137144</v>
      </c>
      <c r="T86" s="24">
        <v>22692848.320187151</v>
      </c>
      <c r="U86" s="24">
        <v>1168456.965794422</v>
      </c>
      <c r="V86" s="2">
        <v>25959006</v>
      </c>
      <c r="W86" s="2">
        <v>5881000</v>
      </c>
      <c r="X86" s="2">
        <v>468285.17835359741</v>
      </c>
      <c r="Y86" s="123">
        <v>2177958.9644960612</v>
      </c>
      <c r="Z86" s="124">
        <v>57.631683853194176</v>
      </c>
      <c r="AB86" s="125">
        <v>-1783008.5197424125</v>
      </c>
      <c r="AC86" s="126">
        <v>-47.180771076245996</v>
      </c>
      <c r="AE86" s="256">
        <v>51.544578297761589</v>
      </c>
      <c r="AF86" s="54">
        <v>22.180771076246003</v>
      </c>
      <c r="AG86" s="278">
        <v>0</v>
      </c>
      <c r="AH86" s="278">
        <v>0</v>
      </c>
      <c r="AI86" s="281">
        <v>0</v>
      </c>
    </row>
    <row r="87" spans="1:35" x14ac:dyDescent="0.2">
      <c r="A87" s="132">
        <v>208</v>
      </c>
      <c r="B87" s="6" t="s">
        <v>76</v>
      </c>
      <c r="C87" s="6">
        <v>17</v>
      </c>
      <c r="D87" s="2">
        <v>12632</v>
      </c>
      <c r="E87" s="115">
        <v>66591765.502906658</v>
      </c>
      <c r="F87" s="2">
        <v>33514008</v>
      </c>
      <c r="G87" s="6">
        <v>2333731.4849999999</v>
      </c>
      <c r="H87" s="2">
        <v>3080659.5020845742</v>
      </c>
      <c r="I87" s="2">
        <v>31827238.571118228</v>
      </c>
      <c r="J87" s="2">
        <v>-1185923</v>
      </c>
      <c r="K87" s="2">
        <v>373000</v>
      </c>
      <c r="L87" s="24">
        <v>-67328.56</v>
      </c>
      <c r="M87" s="128">
        <v>3418277.6152961454</v>
      </c>
      <c r="N87" s="129">
        <v>270.60462439013185</v>
      </c>
      <c r="P87" s="155">
        <v>31395324.540061709</v>
      </c>
      <c r="Q87" s="111">
        <v>13709633</v>
      </c>
      <c r="R87" s="2">
        <v>3080659.5020845742</v>
      </c>
      <c r="S87" s="2">
        <v>1449692.2875086996</v>
      </c>
      <c r="T87" s="24">
        <v>11778096.339538222</v>
      </c>
      <c r="U87" s="24">
        <v>3455635.0526157226</v>
      </c>
      <c r="V87" s="2">
        <v>-1185923</v>
      </c>
      <c r="W87" s="2">
        <v>373000</v>
      </c>
      <c r="X87" s="2">
        <v>150804.21369898107</v>
      </c>
      <c r="Y87" s="123">
        <v>1416272.8553844914</v>
      </c>
      <c r="Z87" s="124">
        <v>112.11786378914593</v>
      </c>
      <c r="AB87" s="125">
        <v>-2002004.7599116541</v>
      </c>
      <c r="AC87" s="126">
        <v>-158.48676060098592</v>
      </c>
      <c r="AE87" s="256">
        <v>162.85056782250149</v>
      </c>
      <c r="AF87" s="54">
        <v>133.48676060098592</v>
      </c>
      <c r="AG87" s="278">
        <v>108.48676060098592</v>
      </c>
      <c r="AH87" s="278">
        <v>83.486760600985917</v>
      </c>
      <c r="AI87" s="281">
        <v>58.486760600985917</v>
      </c>
    </row>
    <row r="88" spans="1:35" x14ac:dyDescent="0.2">
      <c r="A88" s="132">
        <v>211</v>
      </c>
      <c r="B88" s="6" t="s">
        <v>77</v>
      </c>
      <c r="C88" s="6">
        <v>6</v>
      </c>
      <c r="D88" s="2">
        <v>30471</v>
      </c>
      <c r="E88" s="115">
        <v>155232721.69256884</v>
      </c>
      <c r="F88" s="2">
        <v>113336676</v>
      </c>
      <c r="G88" s="6">
        <v>3011774.3390000002</v>
      </c>
      <c r="H88" s="2">
        <v>6950217.1736281114</v>
      </c>
      <c r="I88" s="2">
        <v>43334654.835957207</v>
      </c>
      <c r="J88" s="2">
        <v>-5018449</v>
      </c>
      <c r="K88" s="2">
        <v>1525000</v>
      </c>
      <c r="L88" s="24">
        <v>-162410.43</v>
      </c>
      <c r="M88" s="128">
        <v>8069562.0860164687</v>
      </c>
      <c r="N88" s="129">
        <v>264.82760939964123</v>
      </c>
      <c r="P88" s="155">
        <v>73992146.913103685</v>
      </c>
      <c r="Q88" s="111">
        <v>48879101</v>
      </c>
      <c r="R88" s="2">
        <v>6950217.1736281114</v>
      </c>
      <c r="S88" s="2">
        <v>1870886.2005025882</v>
      </c>
      <c r="T88" s="24">
        <v>20783004.113026127</v>
      </c>
      <c r="U88" s="24">
        <v>3949813.526682274</v>
      </c>
      <c r="V88" s="2">
        <v>-5018449</v>
      </c>
      <c r="W88" s="2">
        <v>1525000</v>
      </c>
      <c r="X88" s="2">
        <v>388103.75773937529</v>
      </c>
      <c r="Y88" s="123">
        <v>5335529.858474806</v>
      </c>
      <c r="Z88" s="124">
        <v>175.10189552278578</v>
      </c>
      <c r="AB88" s="125">
        <v>-2734032.2275416628</v>
      </c>
      <c r="AC88" s="126">
        <v>-89.725713876855465</v>
      </c>
      <c r="AE88" s="256">
        <v>94.089521098371023</v>
      </c>
      <c r="AF88" s="54">
        <v>64.725713876855451</v>
      </c>
      <c r="AG88" s="278">
        <v>39.725713876855451</v>
      </c>
      <c r="AH88" s="278">
        <v>14.725713876855451</v>
      </c>
      <c r="AI88" s="281">
        <v>0</v>
      </c>
    </row>
    <row r="89" spans="1:35" x14ac:dyDescent="0.2">
      <c r="A89" s="132">
        <v>213</v>
      </c>
      <c r="B89" s="6" t="s">
        <v>78</v>
      </c>
      <c r="C89" s="6">
        <v>10</v>
      </c>
      <c r="D89" s="2">
        <v>5693</v>
      </c>
      <c r="E89" s="115">
        <v>37358125.621991597</v>
      </c>
      <c r="F89" s="2">
        <v>14236682</v>
      </c>
      <c r="G89" s="6">
        <v>2181807.662</v>
      </c>
      <c r="H89" s="2">
        <v>1765420.3545753423</v>
      </c>
      <c r="I89" s="2">
        <v>20296360.176797457</v>
      </c>
      <c r="J89" s="2">
        <v>-710585</v>
      </c>
      <c r="K89" s="2">
        <v>205000</v>
      </c>
      <c r="L89" s="24">
        <v>407399.5061541883</v>
      </c>
      <c r="M89" s="128">
        <v>209160.06522701553</v>
      </c>
      <c r="N89" s="129">
        <v>36.739867420870461</v>
      </c>
      <c r="P89" s="155">
        <v>13245513.704221876</v>
      </c>
      <c r="Q89" s="111">
        <v>5863755</v>
      </c>
      <c r="R89" s="2">
        <v>1765420.3545753423</v>
      </c>
      <c r="S89" s="2">
        <v>1355318.6220259562</v>
      </c>
      <c r="T89" s="24">
        <v>2919853.2108453517</v>
      </c>
      <c r="U89" s="24">
        <v>1111590.8527821975</v>
      </c>
      <c r="V89" s="2">
        <v>-710585</v>
      </c>
      <c r="W89" s="2">
        <v>205000</v>
      </c>
      <c r="X89" s="2">
        <v>68120.665568728073</v>
      </c>
      <c r="Y89" s="123">
        <v>-667039.99842430092</v>
      </c>
      <c r="Z89" s="124">
        <v>-117.16845220873019</v>
      </c>
      <c r="AB89" s="125">
        <v>-876200.06365131645</v>
      </c>
      <c r="AC89" s="126">
        <v>-153.90831962960064</v>
      </c>
      <c r="AE89" s="256">
        <v>158.27212685111624</v>
      </c>
      <c r="AF89" s="54">
        <v>128.90831962960064</v>
      </c>
      <c r="AG89" s="278">
        <v>103.90831962960064</v>
      </c>
      <c r="AH89" s="278">
        <v>78.908319629600641</v>
      </c>
      <c r="AI89" s="281">
        <v>53.908319629600641</v>
      </c>
    </row>
    <row r="90" spans="1:35" x14ac:dyDescent="0.2">
      <c r="A90" s="132">
        <v>214</v>
      </c>
      <c r="B90" s="6" t="s">
        <v>79</v>
      </c>
      <c r="C90" s="6">
        <v>4</v>
      </c>
      <c r="D90" s="2">
        <v>11883</v>
      </c>
      <c r="E90" s="115">
        <v>67697707.384585023</v>
      </c>
      <c r="F90" s="2">
        <v>36408064</v>
      </c>
      <c r="G90" s="6">
        <v>1964205.031</v>
      </c>
      <c r="H90" s="2">
        <v>3209994.3115997617</v>
      </c>
      <c r="I90" s="2">
        <v>26769519.101759061</v>
      </c>
      <c r="J90" s="2">
        <v>84699</v>
      </c>
      <c r="K90" s="2">
        <v>909000</v>
      </c>
      <c r="L90" s="24">
        <v>-63336.39</v>
      </c>
      <c r="M90" s="128">
        <v>1711110.4497738027</v>
      </c>
      <c r="N90" s="129">
        <v>143.99650338919488</v>
      </c>
      <c r="P90" s="155">
        <v>27785919.100293625</v>
      </c>
      <c r="Q90" s="111">
        <v>16410712</v>
      </c>
      <c r="R90" s="2">
        <v>3209994.3115997617</v>
      </c>
      <c r="S90" s="2">
        <v>1220145.892031142</v>
      </c>
      <c r="T90" s="24">
        <v>7257377.2936885105</v>
      </c>
      <c r="U90" s="24">
        <v>-179155.65876026006</v>
      </c>
      <c r="V90" s="2">
        <v>84699</v>
      </c>
      <c r="W90" s="2">
        <v>909000</v>
      </c>
      <c r="X90" s="2">
        <v>144340.2876750603</v>
      </c>
      <c r="Y90" s="123">
        <v>1271194.0259405859</v>
      </c>
      <c r="Z90" s="124">
        <v>106.9758500328693</v>
      </c>
      <c r="AB90" s="125">
        <v>-439916.42383321677</v>
      </c>
      <c r="AC90" s="126">
        <v>-37.020653356325575</v>
      </c>
      <c r="AE90" s="256">
        <v>41.384460577841182</v>
      </c>
      <c r="AF90" s="54">
        <v>12.020653356325582</v>
      </c>
      <c r="AG90" s="278">
        <v>0</v>
      </c>
      <c r="AH90" s="278">
        <v>0</v>
      </c>
      <c r="AI90" s="281">
        <v>0</v>
      </c>
    </row>
    <row r="91" spans="1:35" x14ac:dyDescent="0.2">
      <c r="A91" s="132">
        <v>216</v>
      </c>
      <c r="B91" s="6" t="s">
        <v>80</v>
      </c>
      <c r="C91" s="6">
        <v>13</v>
      </c>
      <c r="D91" s="2">
        <v>1475</v>
      </c>
      <c r="E91" s="115">
        <v>10097693.244129531</v>
      </c>
      <c r="F91" s="2">
        <v>3444309</v>
      </c>
      <c r="G91" s="6">
        <v>434430.37600000005</v>
      </c>
      <c r="H91" s="2">
        <v>438582.02722572954</v>
      </c>
      <c r="I91" s="2">
        <v>6758044.6981285224</v>
      </c>
      <c r="J91" s="2">
        <v>-345846</v>
      </c>
      <c r="K91" s="2">
        <v>29000</v>
      </c>
      <c r="L91" s="24">
        <v>377744.04026237782</v>
      </c>
      <c r="M91" s="128">
        <v>283082.81696234178</v>
      </c>
      <c r="N91" s="129">
        <v>191.92055387277409</v>
      </c>
      <c r="P91" s="155">
        <v>2911710.1382330647</v>
      </c>
      <c r="Q91" s="111">
        <v>1537339</v>
      </c>
      <c r="R91" s="2">
        <v>438582.02722572954</v>
      </c>
      <c r="S91" s="2">
        <v>269864.10801528208</v>
      </c>
      <c r="T91" s="24">
        <v>1407801.0534877756</v>
      </c>
      <c r="U91" s="24">
        <v>-105195.59015884844</v>
      </c>
      <c r="V91" s="2">
        <v>-345846</v>
      </c>
      <c r="W91" s="2">
        <v>29000</v>
      </c>
      <c r="X91" s="2">
        <v>17214.298568846923</v>
      </c>
      <c r="Y91" s="123">
        <v>337048.7589057209</v>
      </c>
      <c r="Z91" s="124">
        <v>228.50763315642095</v>
      </c>
      <c r="AB91" s="125">
        <v>53965.941943379119</v>
      </c>
      <c r="AC91" s="126">
        <v>36.587079283646858</v>
      </c>
      <c r="AE91" s="256">
        <v>-32.223272062131258</v>
      </c>
      <c r="AF91" s="54">
        <v>-11.587079283646858</v>
      </c>
      <c r="AG91" s="278">
        <v>0</v>
      </c>
      <c r="AH91" s="278">
        <v>0</v>
      </c>
      <c r="AI91" s="281">
        <v>0</v>
      </c>
    </row>
    <row r="92" spans="1:35" x14ac:dyDescent="0.2">
      <c r="A92" s="132">
        <v>217</v>
      </c>
      <c r="B92" s="6" t="s">
        <v>81</v>
      </c>
      <c r="C92" s="6">
        <v>16</v>
      </c>
      <c r="D92" s="2">
        <v>5643</v>
      </c>
      <c r="E92" s="115">
        <v>30569981.105516881</v>
      </c>
      <c r="F92" s="2">
        <v>16168085</v>
      </c>
      <c r="G92" s="6">
        <v>939881.22299999988</v>
      </c>
      <c r="H92" s="2">
        <v>1302353.52698511</v>
      </c>
      <c r="I92" s="2">
        <v>13440302.167950895</v>
      </c>
      <c r="J92" s="2">
        <v>-330698</v>
      </c>
      <c r="K92" s="2">
        <v>10000</v>
      </c>
      <c r="L92" s="24">
        <v>-30077.19</v>
      </c>
      <c r="M92" s="128">
        <v>990020.00241912389</v>
      </c>
      <c r="N92" s="129">
        <v>175.44214113399326</v>
      </c>
      <c r="P92" s="155">
        <v>12251542.994662805</v>
      </c>
      <c r="Q92" s="111">
        <v>6853561</v>
      </c>
      <c r="R92" s="2">
        <v>1302353.52698511</v>
      </c>
      <c r="S92" s="2">
        <v>583845.47190412704</v>
      </c>
      <c r="T92" s="24">
        <v>5300306.2696203664</v>
      </c>
      <c r="U92" s="24">
        <v>-103619.23589780959</v>
      </c>
      <c r="V92" s="2">
        <v>-330698</v>
      </c>
      <c r="W92" s="2">
        <v>10000</v>
      </c>
      <c r="X92" s="2">
        <v>68228.333986150872</v>
      </c>
      <c r="Y92" s="123">
        <v>1432434.3719351403</v>
      </c>
      <c r="Z92" s="124">
        <v>253.84270280615635</v>
      </c>
      <c r="AB92" s="125">
        <v>442414.36951601645</v>
      </c>
      <c r="AC92" s="126">
        <v>78.400561672163107</v>
      </c>
      <c r="AE92" s="256">
        <v>-74.036754450647493</v>
      </c>
      <c r="AF92" s="54">
        <v>-53.400561672163093</v>
      </c>
      <c r="AG92" s="278">
        <v>-28.400561672163093</v>
      </c>
      <c r="AH92" s="278">
        <v>-3.4005616721630929</v>
      </c>
      <c r="AI92" s="281">
        <v>0</v>
      </c>
    </row>
    <row r="93" spans="1:35" x14ac:dyDescent="0.2">
      <c r="A93" s="132">
        <v>218</v>
      </c>
      <c r="B93" s="6" t="s">
        <v>82</v>
      </c>
      <c r="C93" s="6">
        <v>14</v>
      </c>
      <c r="D93" s="2">
        <v>1409</v>
      </c>
      <c r="E93" s="115">
        <v>8178957.7879372332</v>
      </c>
      <c r="F93" s="2">
        <v>3711210</v>
      </c>
      <c r="G93" s="6">
        <v>228798.50099999999</v>
      </c>
      <c r="H93" s="2">
        <v>231960.61203573557</v>
      </c>
      <c r="I93" s="2">
        <v>5053225.4903038386</v>
      </c>
      <c r="J93" s="2">
        <v>-393928</v>
      </c>
      <c r="K93" s="2">
        <v>-11000</v>
      </c>
      <c r="L93" s="24">
        <v>-7509.97</v>
      </c>
      <c r="M93" s="128">
        <v>648818.78540234012</v>
      </c>
      <c r="N93" s="129">
        <v>460.4817497532577</v>
      </c>
      <c r="P93" s="155">
        <v>2637100.0606299751</v>
      </c>
      <c r="Q93" s="111">
        <v>1763382</v>
      </c>
      <c r="R93" s="2">
        <v>231960.61203573557</v>
      </c>
      <c r="S93" s="2">
        <v>142127.50028234354</v>
      </c>
      <c r="T93" s="24">
        <v>798440.05969553732</v>
      </c>
      <c r="U93" s="24">
        <v>475616.98121367814</v>
      </c>
      <c r="V93" s="2">
        <v>-393928</v>
      </c>
      <c r="W93" s="2">
        <v>-11000</v>
      </c>
      <c r="X93" s="2">
        <v>16538.817142656419</v>
      </c>
      <c r="Y93" s="123">
        <v>386037.90973997582</v>
      </c>
      <c r="Z93" s="124">
        <v>273.98006369054355</v>
      </c>
      <c r="AB93" s="125">
        <v>-262780.8756623643</v>
      </c>
      <c r="AC93" s="126">
        <v>-186.50168606271419</v>
      </c>
      <c r="AE93" s="256">
        <v>190.86549328422973</v>
      </c>
      <c r="AF93" s="54">
        <v>161.50168606271416</v>
      </c>
      <c r="AG93" s="278">
        <v>136.50168606271416</v>
      </c>
      <c r="AH93" s="278">
        <v>111.50168606271416</v>
      </c>
      <c r="AI93" s="281">
        <v>86.501686062714157</v>
      </c>
    </row>
    <row r="94" spans="1:35" x14ac:dyDescent="0.2">
      <c r="A94" s="132">
        <v>224</v>
      </c>
      <c r="B94" s="6" t="s">
        <v>83</v>
      </c>
      <c r="C94" s="6">
        <v>1</v>
      </c>
      <c r="D94" s="2">
        <v>8977</v>
      </c>
      <c r="E94" s="115">
        <v>47020274.866023816</v>
      </c>
      <c r="F94" s="2">
        <v>29525605</v>
      </c>
      <c r="G94" s="6">
        <v>988250.62800000003</v>
      </c>
      <c r="H94" s="2">
        <v>2277609.3790351404</v>
      </c>
      <c r="I94" s="2">
        <v>18467048.204904217</v>
      </c>
      <c r="J94" s="2">
        <v>-1018254</v>
      </c>
      <c r="K94" s="2">
        <v>-315000</v>
      </c>
      <c r="L94" s="24">
        <v>-47847.41</v>
      </c>
      <c r="M94" s="128">
        <v>2952831.7559155412</v>
      </c>
      <c r="N94" s="129">
        <v>328.93302394068633</v>
      </c>
      <c r="P94" s="155">
        <v>16653659.713862875</v>
      </c>
      <c r="Q94" s="111">
        <v>12647647</v>
      </c>
      <c r="R94" s="2">
        <v>2277609.3790351404</v>
      </c>
      <c r="S94" s="2">
        <v>613892.0963039709</v>
      </c>
      <c r="T94" s="24">
        <v>6243584.1043480355</v>
      </c>
      <c r="U94" s="24">
        <v>-426115.15181962948</v>
      </c>
      <c r="V94" s="2">
        <v>-1018254</v>
      </c>
      <c r="W94" s="2">
        <v>-315000</v>
      </c>
      <c r="X94" s="2">
        <v>111228.66487576407</v>
      </c>
      <c r="Y94" s="123">
        <v>3480932.3788804095</v>
      </c>
      <c r="Z94" s="124">
        <v>387.76120963355345</v>
      </c>
      <c r="AB94" s="125">
        <v>528100.62296486832</v>
      </c>
      <c r="AC94" s="126">
        <v>58.828185692867137</v>
      </c>
      <c r="AE94" s="256">
        <v>-54.464378471351552</v>
      </c>
      <c r="AF94" s="54">
        <v>-33.828185692867123</v>
      </c>
      <c r="AG94" s="278">
        <v>-8.8281856928671232</v>
      </c>
      <c r="AH94" s="278">
        <v>0</v>
      </c>
      <c r="AI94" s="281">
        <v>0</v>
      </c>
    </row>
    <row r="95" spans="1:35" x14ac:dyDescent="0.2">
      <c r="A95" s="132">
        <v>226</v>
      </c>
      <c r="B95" s="6" t="s">
        <v>84</v>
      </c>
      <c r="C95" s="6">
        <v>13</v>
      </c>
      <c r="D95" s="2">
        <v>4286</v>
      </c>
      <c r="E95" s="115">
        <v>26438839.890838902</v>
      </c>
      <c r="F95" s="2">
        <v>10490124</v>
      </c>
      <c r="G95" s="6">
        <v>997417.19299999997</v>
      </c>
      <c r="H95" s="2">
        <v>954139.1826587253</v>
      </c>
      <c r="I95" s="2">
        <v>15381848.16481097</v>
      </c>
      <c r="J95" s="2">
        <v>-159151</v>
      </c>
      <c r="K95" s="2">
        <v>96000</v>
      </c>
      <c r="L95" s="24">
        <v>1123272.1129907938</v>
      </c>
      <c r="M95" s="128">
        <v>198265.53663999867</v>
      </c>
      <c r="N95" s="129">
        <v>46.258874624358064</v>
      </c>
      <c r="P95" s="155">
        <v>9770240.6555741057</v>
      </c>
      <c r="Q95" s="111">
        <v>4323193</v>
      </c>
      <c r="R95" s="2">
        <v>954139.1826587253</v>
      </c>
      <c r="S95" s="2">
        <v>619586.28120435902</v>
      </c>
      <c r="T95" s="24">
        <v>3523454.7041802714</v>
      </c>
      <c r="U95" s="24">
        <v>373744.48524423828</v>
      </c>
      <c r="V95" s="2">
        <v>-159151</v>
      </c>
      <c r="W95" s="2">
        <v>96000</v>
      </c>
      <c r="X95" s="2">
        <v>50633.206022937455</v>
      </c>
      <c r="Y95" s="123">
        <v>11359.203736426309</v>
      </c>
      <c r="Z95" s="124">
        <v>2.6503041848871463</v>
      </c>
      <c r="AB95" s="125">
        <v>-186906.33290357236</v>
      </c>
      <c r="AC95" s="126">
        <v>-43.608570439470917</v>
      </c>
      <c r="AE95" s="256">
        <v>47.972377660986503</v>
      </c>
      <c r="AF95" s="54">
        <v>18.608570439470917</v>
      </c>
      <c r="AG95" s="278">
        <v>0</v>
      </c>
      <c r="AH95" s="278">
        <v>0</v>
      </c>
      <c r="AI95" s="281">
        <v>0</v>
      </c>
    </row>
    <row r="96" spans="1:35" x14ac:dyDescent="0.2">
      <c r="A96" s="132">
        <v>230</v>
      </c>
      <c r="B96" s="6" t="s">
        <v>85</v>
      </c>
      <c r="C96" s="6">
        <v>4</v>
      </c>
      <c r="D96" s="2">
        <v>2491</v>
      </c>
      <c r="E96" s="115">
        <v>14787101.013146557</v>
      </c>
      <c r="F96" s="2">
        <v>5598349</v>
      </c>
      <c r="G96" s="6">
        <v>517646.35599999997</v>
      </c>
      <c r="H96" s="2">
        <v>407952.48385991668</v>
      </c>
      <c r="I96" s="2">
        <v>8855603.6494697854</v>
      </c>
      <c r="J96" s="2">
        <v>-591896</v>
      </c>
      <c r="K96" s="2">
        <v>415000</v>
      </c>
      <c r="L96" s="24">
        <v>412875.58118459879</v>
      </c>
      <c r="M96" s="128">
        <v>2678.8949985455838</v>
      </c>
      <c r="N96" s="129">
        <v>1.0754295457830525</v>
      </c>
      <c r="P96" s="155">
        <v>5619335.3675062787</v>
      </c>
      <c r="Q96" s="111">
        <v>2288822</v>
      </c>
      <c r="R96" s="2">
        <v>407952.48385991668</v>
      </c>
      <c r="S96" s="2">
        <v>321557.10062341759</v>
      </c>
      <c r="T96" s="24">
        <v>2060707.0891319234</v>
      </c>
      <c r="U96" s="24">
        <v>449660.458085694</v>
      </c>
      <c r="V96" s="2">
        <v>-591896</v>
      </c>
      <c r="W96" s="2">
        <v>415000</v>
      </c>
      <c r="X96" s="2">
        <v>28882.808071808715</v>
      </c>
      <c r="Y96" s="123">
        <v>-238649.42773351725</v>
      </c>
      <c r="Z96" s="124">
        <v>-95.804667897839124</v>
      </c>
      <c r="AB96" s="125">
        <v>-241328.32273206284</v>
      </c>
      <c r="AC96" s="126">
        <v>-96.880097443622176</v>
      </c>
      <c r="AE96" s="256">
        <v>101.24390466513776</v>
      </c>
      <c r="AF96" s="54">
        <v>71.880097443622176</v>
      </c>
      <c r="AG96" s="278">
        <v>46.880097443622176</v>
      </c>
      <c r="AH96" s="278">
        <v>21.880097443622176</v>
      </c>
      <c r="AI96" s="281">
        <v>0</v>
      </c>
    </row>
    <row r="97" spans="1:35" x14ac:dyDescent="0.2">
      <c r="A97" s="132">
        <v>231</v>
      </c>
      <c r="B97" s="6" t="s">
        <v>86</v>
      </c>
      <c r="C97" s="6">
        <v>15</v>
      </c>
      <c r="D97" s="2">
        <v>1324</v>
      </c>
      <c r="E97" s="115">
        <v>8595247.0683214013</v>
      </c>
      <c r="F97" s="2">
        <v>5014313</v>
      </c>
      <c r="G97" s="6">
        <v>857736.48600000003</v>
      </c>
      <c r="H97" s="2">
        <v>619559.87783680775</v>
      </c>
      <c r="I97" s="2">
        <v>2034480.8025074624</v>
      </c>
      <c r="J97" s="2">
        <v>-223102</v>
      </c>
      <c r="K97" s="2">
        <v>-28000</v>
      </c>
      <c r="L97" s="24">
        <v>-78696.63232101925</v>
      </c>
      <c r="M97" s="128">
        <v>-241562.26965611189</v>
      </c>
      <c r="N97" s="129">
        <v>-182.44884415114191</v>
      </c>
      <c r="P97" s="155">
        <v>3517126.3623859077</v>
      </c>
      <c r="Q97" s="111">
        <v>2254306</v>
      </c>
      <c r="R97" s="2">
        <v>619559.87783680775</v>
      </c>
      <c r="S97" s="2">
        <v>532817.92548169428</v>
      </c>
      <c r="T97" s="24">
        <v>80844.457392543904</v>
      </c>
      <c r="U97" s="24">
        <v>-14119.280297538715</v>
      </c>
      <c r="V97" s="2">
        <v>-223102</v>
      </c>
      <c r="W97" s="2">
        <v>-28000</v>
      </c>
      <c r="X97" s="2">
        <v>17615.127016944563</v>
      </c>
      <c r="Y97" s="123">
        <v>-277204.25495545613</v>
      </c>
      <c r="Z97" s="124">
        <v>-209.36877262496685</v>
      </c>
      <c r="AB97" s="125">
        <v>-35641.985299344233</v>
      </c>
      <c r="AC97" s="126">
        <v>-26.91992847382495</v>
      </c>
      <c r="AE97" s="256">
        <v>31.283735695340539</v>
      </c>
      <c r="AF97" s="54">
        <v>1.9199284738249389</v>
      </c>
      <c r="AG97" s="278">
        <v>0</v>
      </c>
      <c r="AH97" s="278">
        <v>0</v>
      </c>
      <c r="AI97" s="281">
        <v>0</v>
      </c>
    </row>
    <row r="98" spans="1:35" x14ac:dyDescent="0.2">
      <c r="A98" s="132">
        <v>232</v>
      </c>
      <c r="B98" s="6" t="s">
        <v>87</v>
      </c>
      <c r="C98" s="6">
        <v>14</v>
      </c>
      <c r="D98" s="2">
        <v>14007</v>
      </c>
      <c r="E98" s="115">
        <v>86940020.9749116</v>
      </c>
      <c r="F98" s="2">
        <v>39538910</v>
      </c>
      <c r="G98" s="6">
        <v>3009119.1319999998</v>
      </c>
      <c r="H98" s="2">
        <v>3416460.9537629541</v>
      </c>
      <c r="I98" s="2">
        <v>39866158.317345001</v>
      </c>
      <c r="J98" s="2">
        <v>-837799</v>
      </c>
      <c r="K98" s="2">
        <v>4326000</v>
      </c>
      <c r="L98" s="24">
        <v>-74657.31</v>
      </c>
      <c r="M98" s="128">
        <v>2453485.7381963409</v>
      </c>
      <c r="N98" s="129">
        <v>175.16140059943891</v>
      </c>
      <c r="P98" s="155">
        <v>33436656.922499701</v>
      </c>
      <c r="Q98" s="111">
        <v>18537478</v>
      </c>
      <c r="R98" s="2">
        <v>3416460.9537629541</v>
      </c>
      <c r="S98" s="2">
        <v>1869236.8106158851</v>
      </c>
      <c r="T98" s="24">
        <v>10569002.127001625</v>
      </c>
      <c r="U98" s="24">
        <v>-979477.42161306017</v>
      </c>
      <c r="V98" s="2">
        <v>-837799</v>
      </c>
      <c r="W98" s="2">
        <v>4326000</v>
      </c>
      <c r="X98" s="2">
        <v>167087.34759244113</v>
      </c>
      <c r="Y98" s="123">
        <v>3631331.8948601484</v>
      </c>
      <c r="Z98" s="124">
        <v>259.25122402085731</v>
      </c>
      <c r="AB98" s="125">
        <v>1177846.1566638076</v>
      </c>
      <c r="AC98" s="126">
        <v>84.089823421418401</v>
      </c>
      <c r="AE98" s="256">
        <v>-79.726016199902801</v>
      </c>
      <c r="AF98" s="54">
        <v>-59.089823421418401</v>
      </c>
      <c r="AG98" s="278">
        <v>-34.089823421418401</v>
      </c>
      <c r="AH98" s="278">
        <v>-9.0898234214184015</v>
      </c>
      <c r="AI98" s="281">
        <v>0</v>
      </c>
    </row>
    <row r="99" spans="1:35" x14ac:dyDescent="0.2">
      <c r="A99" s="132">
        <v>233</v>
      </c>
      <c r="B99" s="6" t="s">
        <v>88</v>
      </c>
      <c r="C99" s="6">
        <v>14</v>
      </c>
      <c r="D99" s="2">
        <v>16908</v>
      </c>
      <c r="E99" s="115">
        <v>100584095.59367196</v>
      </c>
      <c r="F99" s="2">
        <v>50275100</v>
      </c>
      <c r="G99" s="6">
        <v>3057184.7790000001</v>
      </c>
      <c r="H99" s="2">
        <v>4001354.6322096479</v>
      </c>
      <c r="I99" s="2">
        <v>49379058.085496143</v>
      </c>
      <c r="J99" s="2">
        <v>-653494</v>
      </c>
      <c r="K99" s="2">
        <v>122000</v>
      </c>
      <c r="L99" s="24">
        <v>-90119.64</v>
      </c>
      <c r="M99" s="128">
        <v>5687227.5430338224</v>
      </c>
      <c r="N99" s="129">
        <v>336.36311468144208</v>
      </c>
      <c r="P99" s="155">
        <v>39482926.841212437</v>
      </c>
      <c r="Q99" s="111">
        <v>23132980</v>
      </c>
      <c r="R99" s="2">
        <v>4001354.6322096479</v>
      </c>
      <c r="S99" s="2">
        <v>1899094.7433720247</v>
      </c>
      <c r="T99" s="24">
        <v>13048340.669188369</v>
      </c>
      <c r="U99" s="24">
        <v>2965848.3798168073</v>
      </c>
      <c r="V99" s="2">
        <v>-653494</v>
      </c>
      <c r="W99" s="2">
        <v>122000</v>
      </c>
      <c r="X99" s="2">
        <v>203705.8177199479</v>
      </c>
      <c r="Y99" s="123">
        <v>5236903.4010943621</v>
      </c>
      <c r="Z99" s="124">
        <v>309.72932346193295</v>
      </c>
      <c r="AB99" s="125">
        <v>-450324.1419394603</v>
      </c>
      <c r="AC99" s="126">
        <v>-26.633791219509124</v>
      </c>
      <c r="AE99" s="256">
        <v>30.997598441024707</v>
      </c>
      <c r="AF99" s="54">
        <v>1.6337912195091349</v>
      </c>
      <c r="AG99" s="278">
        <v>0</v>
      </c>
      <c r="AH99" s="278">
        <v>0</v>
      </c>
      <c r="AI99" s="281">
        <v>0</v>
      </c>
    </row>
    <row r="100" spans="1:35" x14ac:dyDescent="0.2">
      <c r="A100" s="132">
        <v>235</v>
      </c>
      <c r="B100" s="6" t="s">
        <v>89</v>
      </c>
      <c r="C100" s="6">
        <v>1</v>
      </c>
      <c r="D100" s="2">
        <v>9357</v>
      </c>
      <c r="E100" s="115">
        <v>60967779.947426088</v>
      </c>
      <c r="F100" s="2">
        <v>55307327</v>
      </c>
      <c r="G100" s="6">
        <v>1217675.4340000001</v>
      </c>
      <c r="H100" s="2">
        <v>3975612.6495680767</v>
      </c>
      <c r="I100" s="2">
        <v>-1321732.2675874699</v>
      </c>
      <c r="J100" s="2">
        <v>1554250</v>
      </c>
      <c r="K100" s="2">
        <v>397000</v>
      </c>
      <c r="L100" s="24">
        <v>551255.94979522261</v>
      </c>
      <c r="M100" s="128">
        <v>-388903.08124069753</v>
      </c>
      <c r="N100" s="129">
        <v>-41.562795900469972</v>
      </c>
      <c r="P100" s="155">
        <v>34737229.632132076</v>
      </c>
      <c r="Q100" s="111">
        <v>14251179</v>
      </c>
      <c r="R100" s="2">
        <v>3975612.6495680767</v>
      </c>
      <c r="S100" s="2">
        <v>756408.65142572694</v>
      </c>
      <c r="T100" s="24">
        <v>3330543.4316338799</v>
      </c>
      <c r="U100" s="24">
        <v>7712266.1878338465</v>
      </c>
      <c r="V100" s="2">
        <v>1554250</v>
      </c>
      <c r="W100" s="2">
        <v>397000</v>
      </c>
      <c r="X100" s="2">
        <v>153608.20371928855</v>
      </c>
      <c r="Y100" s="123">
        <v>-2606361.5079512596</v>
      </c>
      <c r="Z100" s="124">
        <v>-278.54670385286522</v>
      </c>
      <c r="AB100" s="125">
        <v>-2217458.4267105618</v>
      </c>
      <c r="AC100" s="126">
        <v>-236.98390795239519</v>
      </c>
      <c r="AE100" s="256">
        <v>241.34771517391084</v>
      </c>
      <c r="AF100" s="54">
        <v>211.98390795239524</v>
      </c>
      <c r="AG100" s="278">
        <v>186.98390795239524</v>
      </c>
      <c r="AH100" s="278">
        <v>161.98390795239524</v>
      </c>
      <c r="AI100" s="281">
        <v>136.98390795239524</v>
      </c>
    </row>
    <row r="101" spans="1:35" x14ac:dyDescent="0.2">
      <c r="A101" s="132">
        <v>236</v>
      </c>
      <c r="B101" s="6" t="s">
        <v>90</v>
      </c>
      <c r="C101" s="6">
        <v>16</v>
      </c>
      <c r="D101" s="2">
        <v>4283</v>
      </c>
      <c r="E101" s="115">
        <v>23602762.651240893</v>
      </c>
      <c r="F101" s="2">
        <v>12677746</v>
      </c>
      <c r="G101" s="6">
        <v>1209277.0390000001</v>
      </c>
      <c r="H101" s="2">
        <v>900546.46458606306</v>
      </c>
      <c r="I101" s="2">
        <v>9252464.4416451752</v>
      </c>
      <c r="J101" s="2">
        <v>613825</v>
      </c>
      <c r="K101" s="2">
        <v>-303000</v>
      </c>
      <c r="L101" s="24">
        <v>-338243.60841451708</v>
      </c>
      <c r="M101" s="128">
        <v>1086339.9024048608</v>
      </c>
      <c r="N101" s="129">
        <v>253.63994919562475</v>
      </c>
      <c r="P101" s="155">
        <v>9522755.0570085607</v>
      </c>
      <c r="Q101" s="111">
        <v>5758905</v>
      </c>
      <c r="R101" s="2">
        <v>900546.46458606306</v>
      </c>
      <c r="S101" s="2">
        <v>751191.64658296469</v>
      </c>
      <c r="T101" s="24">
        <v>3593229.1691321312</v>
      </c>
      <c r="U101" s="24">
        <v>-272517.6563304381</v>
      </c>
      <c r="V101" s="2">
        <v>613825</v>
      </c>
      <c r="W101" s="2">
        <v>-303000</v>
      </c>
      <c r="X101" s="2">
        <v>52081.819570739717</v>
      </c>
      <c r="Y101" s="123">
        <v>1571506.386532899</v>
      </c>
      <c r="Z101" s="124">
        <v>366.91720442047608</v>
      </c>
      <c r="AB101" s="125">
        <v>485166.48412803817</v>
      </c>
      <c r="AC101" s="126">
        <v>113.27725522485132</v>
      </c>
      <c r="AE101" s="256">
        <v>-108.91344800333576</v>
      </c>
      <c r="AF101" s="54">
        <v>-88.277255224851331</v>
      </c>
      <c r="AG101" s="278">
        <v>-63.277255224851331</v>
      </c>
      <c r="AH101" s="278">
        <v>-38.277255224851331</v>
      </c>
      <c r="AI101" s="281">
        <v>-13.277255224851331</v>
      </c>
    </row>
    <row r="102" spans="1:35" x14ac:dyDescent="0.2">
      <c r="A102" s="132">
        <v>239</v>
      </c>
      <c r="B102" s="6" t="s">
        <v>91</v>
      </c>
      <c r="C102" s="6">
        <v>11</v>
      </c>
      <c r="D102" s="2">
        <v>2398</v>
      </c>
      <c r="E102" s="115">
        <v>15060254.256784098</v>
      </c>
      <c r="F102" s="2">
        <v>5960124</v>
      </c>
      <c r="G102" s="6">
        <v>756197.35300000012</v>
      </c>
      <c r="H102" s="2">
        <v>528993.90559618827</v>
      </c>
      <c r="I102" s="2">
        <v>8220777.9706486845</v>
      </c>
      <c r="J102" s="2">
        <v>-478070</v>
      </c>
      <c r="K102" s="2">
        <v>267000</v>
      </c>
      <c r="L102" s="24">
        <v>220936.78881068795</v>
      </c>
      <c r="M102" s="128">
        <v>-26167.81634991325</v>
      </c>
      <c r="N102" s="129">
        <v>-10.912350437828712</v>
      </c>
      <c r="P102" s="155">
        <v>5602528.3967196615</v>
      </c>
      <c r="Q102" s="111">
        <v>2367529</v>
      </c>
      <c r="R102" s="2">
        <v>528993.90559618827</v>
      </c>
      <c r="S102" s="2">
        <v>469742.76069236558</v>
      </c>
      <c r="T102" s="24">
        <v>1501387.4739860082</v>
      </c>
      <c r="U102" s="24">
        <v>624481.59028346068</v>
      </c>
      <c r="V102" s="2">
        <v>-478070</v>
      </c>
      <c r="W102" s="2">
        <v>267000</v>
      </c>
      <c r="X102" s="2">
        <v>28727.224063473554</v>
      </c>
      <c r="Y102" s="123">
        <v>-292736.44209816493</v>
      </c>
      <c r="Z102" s="124">
        <v>-122.07524691332983</v>
      </c>
      <c r="AB102" s="125">
        <v>-266568.62574825168</v>
      </c>
      <c r="AC102" s="126">
        <v>-111.16289647550111</v>
      </c>
      <c r="AE102" s="256">
        <v>115.52670369701671</v>
      </c>
      <c r="AF102" s="54">
        <v>86.162896475501128</v>
      </c>
      <c r="AG102" s="278">
        <v>61.162896475501128</v>
      </c>
      <c r="AH102" s="278">
        <v>36.162896475501128</v>
      </c>
      <c r="AI102" s="281">
        <v>11.162896475501128</v>
      </c>
    </row>
    <row r="103" spans="1:35" x14ac:dyDescent="0.2">
      <c r="A103" s="132">
        <v>240</v>
      </c>
      <c r="B103" s="6" t="s">
        <v>92</v>
      </c>
      <c r="C103" s="6">
        <v>19</v>
      </c>
      <c r="D103" s="2">
        <v>21929</v>
      </c>
      <c r="E103" s="115">
        <v>134917091.46642032</v>
      </c>
      <c r="F103" s="2">
        <v>76477828</v>
      </c>
      <c r="G103" s="6">
        <v>5271241.0090000005</v>
      </c>
      <c r="H103" s="2">
        <v>6658236.6019278141</v>
      </c>
      <c r="I103" s="2">
        <v>46572630.637003586</v>
      </c>
      <c r="J103" s="2">
        <v>340777</v>
      </c>
      <c r="K103" s="2">
        <v>-490000</v>
      </c>
      <c r="L103" s="24">
        <v>-116881.57</v>
      </c>
      <c r="M103" s="128">
        <v>30503.351511068351</v>
      </c>
      <c r="N103" s="129">
        <v>1.391005130697631</v>
      </c>
      <c r="P103" s="155">
        <v>49899828.632937819</v>
      </c>
      <c r="Q103" s="111">
        <v>33614192</v>
      </c>
      <c r="R103" s="2">
        <v>6658236.6019278141</v>
      </c>
      <c r="S103" s="2">
        <v>3274445.8758274317</v>
      </c>
      <c r="T103" s="24">
        <v>7883004.1241255449</v>
      </c>
      <c r="U103" s="24">
        <v>-1713043.0503470621</v>
      </c>
      <c r="V103" s="2">
        <v>340777</v>
      </c>
      <c r="W103" s="2">
        <v>-490000</v>
      </c>
      <c r="X103" s="2">
        <v>278069.21884258051</v>
      </c>
      <c r="Y103" s="123">
        <v>-54146.862561501563</v>
      </c>
      <c r="Z103" s="124">
        <v>-2.4691897743399864</v>
      </c>
      <c r="AB103" s="125">
        <v>-84650.214072569914</v>
      </c>
      <c r="AC103" s="126">
        <v>-3.8601949050376176</v>
      </c>
      <c r="AE103" s="256">
        <v>8.224002126553204</v>
      </c>
      <c r="AF103" s="54">
        <v>0</v>
      </c>
      <c r="AG103" s="278">
        <v>0</v>
      </c>
      <c r="AH103" s="278">
        <v>0</v>
      </c>
      <c r="AI103" s="281">
        <v>0</v>
      </c>
    </row>
    <row r="104" spans="1:35" x14ac:dyDescent="0.2">
      <c r="A104" s="132">
        <v>241</v>
      </c>
      <c r="B104" s="6" t="s">
        <v>93</v>
      </c>
      <c r="C104" s="6">
        <v>19</v>
      </c>
      <c r="D104" s="2">
        <v>8469</v>
      </c>
      <c r="E104" s="115">
        <v>47694789.607420884</v>
      </c>
      <c r="F104" s="2">
        <v>31123174</v>
      </c>
      <c r="G104" s="6">
        <v>623129.80599999987</v>
      </c>
      <c r="H104" s="2">
        <v>3826063.2645527101</v>
      </c>
      <c r="I104" s="2">
        <v>14161443.575575441</v>
      </c>
      <c r="J104" s="2">
        <v>-606748</v>
      </c>
      <c r="K104" s="2">
        <v>303000</v>
      </c>
      <c r="L104" s="24">
        <v>-45139.770000000004</v>
      </c>
      <c r="M104" s="128">
        <v>1780412.8087072638</v>
      </c>
      <c r="N104" s="129">
        <v>210.22704082031689</v>
      </c>
      <c r="P104" s="155">
        <v>19238906.115425549</v>
      </c>
      <c r="Q104" s="111">
        <v>13617047</v>
      </c>
      <c r="R104" s="2">
        <v>3826063.2645527101</v>
      </c>
      <c r="S104" s="2">
        <v>387082.43843871017</v>
      </c>
      <c r="T104" s="24">
        <v>5192023.4954716144</v>
      </c>
      <c r="U104" s="24">
        <v>-1234434.9081395096</v>
      </c>
      <c r="V104" s="2">
        <v>-606748</v>
      </c>
      <c r="W104" s="2">
        <v>303000</v>
      </c>
      <c r="X104" s="2">
        <v>107355.77300081153</v>
      </c>
      <c r="Y104" s="123">
        <v>2352482.9478987865</v>
      </c>
      <c r="Z104" s="124">
        <v>277.77576430496947</v>
      </c>
      <c r="AB104" s="125">
        <v>572070.13919152273</v>
      </c>
      <c r="AC104" s="126">
        <v>67.548723484652584</v>
      </c>
      <c r="AE104" s="256">
        <v>-63.184916263136984</v>
      </c>
      <c r="AF104" s="54">
        <v>-42.548723484652584</v>
      </c>
      <c r="AG104" s="278">
        <v>-17.548723484652584</v>
      </c>
      <c r="AH104" s="278">
        <v>0</v>
      </c>
      <c r="AI104" s="281">
        <v>0</v>
      </c>
    </row>
    <row r="105" spans="1:35" x14ac:dyDescent="0.2">
      <c r="A105" s="132">
        <v>244</v>
      </c>
      <c r="B105" s="6" t="s">
        <v>94</v>
      </c>
      <c r="C105" s="6">
        <v>17</v>
      </c>
      <c r="D105" s="2">
        <v>16889</v>
      </c>
      <c r="E105" s="115">
        <v>86116277.522264794</v>
      </c>
      <c r="F105" s="2">
        <v>58358547</v>
      </c>
      <c r="G105" s="6">
        <v>2235744.6060000001</v>
      </c>
      <c r="H105" s="2">
        <v>3071579.2385419891</v>
      </c>
      <c r="I105" s="2">
        <v>25421471.218336374</v>
      </c>
      <c r="J105" s="2">
        <v>-1530117</v>
      </c>
      <c r="K105" s="2">
        <v>-684000</v>
      </c>
      <c r="L105" s="24">
        <v>-90018.37</v>
      </c>
      <c r="M105" s="128">
        <v>846965.91061357677</v>
      </c>
      <c r="N105" s="129">
        <v>50.148967411544604</v>
      </c>
      <c r="P105" s="155">
        <v>45608770.333180666</v>
      </c>
      <c r="Q105" s="111">
        <v>24272386</v>
      </c>
      <c r="R105" s="2">
        <v>3071579.2385419891</v>
      </c>
      <c r="S105" s="2">
        <v>1388823.7498571421</v>
      </c>
      <c r="T105" s="24">
        <v>17641145.807111643</v>
      </c>
      <c r="U105" s="24">
        <v>1559254.1423530038</v>
      </c>
      <c r="V105" s="2">
        <v>-1530117</v>
      </c>
      <c r="W105" s="2">
        <v>-684000</v>
      </c>
      <c r="X105" s="2">
        <v>212109.77672243526</v>
      </c>
      <c r="Y105" s="123">
        <v>322411.38140555471</v>
      </c>
      <c r="Z105" s="124">
        <v>19.090021990973693</v>
      </c>
      <c r="AB105" s="125">
        <v>-524554.52920802205</v>
      </c>
      <c r="AC105" s="126">
        <v>-31.058945420570907</v>
      </c>
      <c r="AE105" s="256">
        <v>35.422752642086493</v>
      </c>
      <c r="AF105" s="54">
        <v>6.058945420570911</v>
      </c>
      <c r="AG105" s="278">
        <v>0</v>
      </c>
      <c r="AH105" s="278">
        <v>0</v>
      </c>
      <c r="AI105" s="281">
        <v>0</v>
      </c>
    </row>
    <row r="106" spans="1:35" x14ac:dyDescent="0.2">
      <c r="A106" s="132">
        <v>245</v>
      </c>
      <c r="B106" s="6" t="s">
        <v>95</v>
      </c>
      <c r="C106" s="6">
        <v>1</v>
      </c>
      <c r="D106" s="2">
        <v>35317</v>
      </c>
      <c r="E106" s="115">
        <v>170451077.86853513</v>
      </c>
      <c r="F106" s="2">
        <v>136389140</v>
      </c>
      <c r="G106" s="6">
        <v>8688225.4069999997</v>
      </c>
      <c r="H106" s="2">
        <v>9733313.3021865413</v>
      </c>
      <c r="I106" s="2">
        <v>27802114.159681357</v>
      </c>
      <c r="J106" s="2">
        <v>-4360250</v>
      </c>
      <c r="K106" s="2">
        <v>1909000</v>
      </c>
      <c r="L106" s="24">
        <v>-188239.61000000002</v>
      </c>
      <c r="M106" s="128">
        <v>9898704.6103327721</v>
      </c>
      <c r="N106" s="129">
        <v>280.28158140082036</v>
      </c>
      <c r="P106" s="155">
        <v>74876015.012788698</v>
      </c>
      <c r="Q106" s="111">
        <v>51034056</v>
      </c>
      <c r="R106" s="2">
        <v>9733313.3021865413</v>
      </c>
      <c r="S106" s="2">
        <v>5397044.795264882</v>
      </c>
      <c r="T106" s="24">
        <v>14879631.452765401</v>
      </c>
      <c r="U106" s="24">
        <v>4236596.2906571683</v>
      </c>
      <c r="V106" s="2">
        <v>-4360250</v>
      </c>
      <c r="W106" s="2">
        <v>1909000</v>
      </c>
      <c r="X106" s="2">
        <v>472679.2724975844</v>
      </c>
      <c r="Y106" s="123">
        <v>8426056.1005828679</v>
      </c>
      <c r="Z106" s="124">
        <v>238.5835744990477</v>
      </c>
      <c r="AB106" s="125">
        <v>-1472648.5097499043</v>
      </c>
      <c r="AC106" s="126">
        <v>-41.698006901772636</v>
      </c>
      <c r="AE106" s="256">
        <v>46.061814123288229</v>
      </c>
      <c r="AF106" s="54">
        <v>16.698006901772658</v>
      </c>
      <c r="AG106" s="278">
        <v>0</v>
      </c>
      <c r="AH106" s="278">
        <v>0</v>
      </c>
      <c r="AI106" s="281">
        <v>0</v>
      </c>
    </row>
    <row r="107" spans="1:35" x14ac:dyDescent="0.2">
      <c r="A107" s="132">
        <v>249</v>
      </c>
      <c r="B107" s="6" t="s">
        <v>96</v>
      </c>
      <c r="C107" s="6">
        <v>13</v>
      </c>
      <c r="D107" s="2">
        <v>10177</v>
      </c>
      <c r="E107" s="115">
        <v>61457499.346218787</v>
      </c>
      <c r="F107" s="2">
        <v>30437244</v>
      </c>
      <c r="G107" s="6">
        <v>1952519.095</v>
      </c>
      <c r="H107" s="2">
        <v>2551046.4356688503</v>
      </c>
      <c r="I107" s="2">
        <v>27685196.160892483</v>
      </c>
      <c r="J107" s="2">
        <v>-436987</v>
      </c>
      <c r="K107" s="2">
        <v>555000</v>
      </c>
      <c r="L107" s="24">
        <v>-48626.767711661574</v>
      </c>
      <c r="M107" s="128">
        <v>1335146.1130542082</v>
      </c>
      <c r="N107" s="129">
        <v>131.1925039848883</v>
      </c>
      <c r="P107" s="155">
        <v>24111255.414986439</v>
      </c>
      <c r="Q107" s="111">
        <v>12882650</v>
      </c>
      <c r="R107" s="2">
        <v>2551046.4356688503</v>
      </c>
      <c r="S107" s="2">
        <v>1212886.6973035529</v>
      </c>
      <c r="T107" s="24">
        <v>5258199.2378983023</v>
      </c>
      <c r="U107" s="24">
        <v>1488530.0667755606</v>
      </c>
      <c r="V107" s="2">
        <v>-436987</v>
      </c>
      <c r="W107" s="2">
        <v>555000</v>
      </c>
      <c r="X107" s="2">
        <v>124394.02063266734</v>
      </c>
      <c r="Y107" s="123">
        <v>-475535.95670750737</v>
      </c>
      <c r="Z107" s="124">
        <v>-46.726535983836825</v>
      </c>
      <c r="AB107" s="125">
        <v>-1810682.0697617156</v>
      </c>
      <c r="AC107" s="126">
        <v>-177.91903996872512</v>
      </c>
      <c r="AE107" s="256">
        <v>182.28284719024072</v>
      </c>
      <c r="AF107" s="54">
        <v>152.91903996872514</v>
      </c>
      <c r="AG107" s="278">
        <v>127.91903996872514</v>
      </c>
      <c r="AH107" s="278">
        <v>102.91903996872514</v>
      </c>
      <c r="AI107" s="281">
        <v>77.919039968725144</v>
      </c>
    </row>
    <row r="108" spans="1:35" x14ac:dyDescent="0.2">
      <c r="A108" s="132">
        <v>250</v>
      </c>
      <c r="B108" s="6" t="s">
        <v>97</v>
      </c>
      <c r="C108" s="6">
        <v>6</v>
      </c>
      <c r="D108" s="2">
        <v>2080</v>
      </c>
      <c r="E108" s="115">
        <v>13117110.412655551</v>
      </c>
      <c r="F108" s="2">
        <v>5295963</v>
      </c>
      <c r="G108" s="6">
        <v>504466.43099999992</v>
      </c>
      <c r="H108" s="2">
        <v>503384.57569029182</v>
      </c>
      <c r="I108" s="2">
        <v>7045594.7104216628</v>
      </c>
      <c r="J108" s="2">
        <v>-548063</v>
      </c>
      <c r="K108" s="2">
        <v>-56000</v>
      </c>
      <c r="L108" s="24">
        <v>-160809.93743987437</v>
      </c>
      <c r="M108" s="128">
        <v>-210954.75810372215</v>
      </c>
      <c r="N108" s="129">
        <v>-101.42055678063565</v>
      </c>
      <c r="P108" s="155">
        <v>4508096.6750759492</v>
      </c>
      <c r="Q108" s="111">
        <v>2432215</v>
      </c>
      <c r="R108" s="2">
        <v>503384.57569029182</v>
      </c>
      <c r="S108" s="2">
        <v>313369.85382778069</v>
      </c>
      <c r="T108" s="24">
        <v>1624346.6169445799</v>
      </c>
      <c r="U108" s="24">
        <v>23767.104598484355</v>
      </c>
      <c r="V108" s="2">
        <v>-548063</v>
      </c>
      <c r="W108" s="2">
        <v>-56000</v>
      </c>
      <c r="X108" s="2">
        <v>24321.427847755531</v>
      </c>
      <c r="Y108" s="123">
        <v>-190755.09616705775</v>
      </c>
      <c r="Z108" s="124">
        <v>-91.709180849546996</v>
      </c>
      <c r="AB108" s="125">
        <v>20199.661936664401</v>
      </c>
      <c r="AC108" s="126">
        <v>9.7113759310886536</v>
      </c>
      <c r="AE108" s="256">
        <v>-5.3475687095730677</v>
      </c>
      <c r="AF108" s="54">
        <v>0</v>
      </c>
      <c r="AG108" s="278">
        <v>0</v>
      </c>
      <c r="AH108" s="278">
        <v>0</v>
      </c>
      <c r="AI108" s="281">
        <v>0</v>
      </c>
    </row>
    <row r="109" spans="1:35" x14ac:dyDescent="0.2">
      <c r="A109" s="132">
        <v>256</v>
      </c>
      <c r="B109" s="6" t="s">
        <v>98</v>
      </c>
      <c r="C109" s="6">
        <v>13</v>
      </c>
      <c r="D109" s="2">
        <v>1766</v>
      </c>
      <c r="E109" s="115">
        <v>11536162.737326326</v>
      </c>
      <c r="F109" s="2">
        <v>3859500</v>
      </c>
      <c r="G109" s="6">
        <v>436000.60800000001</v>
      </c>
      <c r="H109" s="2">
        <v>364770.8343776057</v>
      </c>
      <c r="I109" s="2">
        <v>7093151.1384345442</v>
      </c>
      <c r="J109" s="2">
        <v>73230</v>
      </c>
      <c r="K109" s="2">
        <v>105000</v>
      </c>
      <c r="L109" s="24">
        <v>466670.99913651141</v>
      </c>
      <c r="M109" s="128">
        <v>-71181.155650686647</v>
      </c>
      <c r="N109" s="129">
        <v>-40.3064301532767</v>
      </c>
      <c r="P109" s="155">
        <v>4700480.2024713047</v>
      </c>
      <c r="Q109" s="111">
        <v>1646901</v>
      </c>
      <c r="R109" s="2">
        <v>364770.8343776057</v>
      </c>
      <c r="S109" s="2">
        <v>270839.52152563253</v>
      </c>
      <c r="T109" s="24">
        <v>2153470.0267246002</v>
      </c>
      <c r="U109" s="24">
        <v>27452.897896454637</v>
      </c>
      <c r="V109" s="2">
        <v>73230</v>
      </c>
      <c r="W109" s="2">
        <v>105000</v>
      </c>
      <c r="X109" s="2">
        <v>20315.524330285487</v>
      </c>
      <c r="Y109" s="123">
        <v>-38500.397616726346</v>
      </c>
      <c r="Z109" s="124">
        <v>-21.800904652732925</v>
      </c>
      <c r="AB109" s="125">
        <v>32680.758033960301</v>
      </c>
      <c r="AC109" s="126">
        <v>18.505525500543772</v>
      </c>
      <c r="AE109" s="256">
        <v>-14.14171827902819</v>
      </c>
      <c r="AF109" s="54">
        <v>0</v>
      </c>
      <c r="AG109" s="278">
        <v>0</v>
      </c>
      <c r="AH109" s="278">
        <v>0</v>
      </c>
      <c r="AI109" s="281">
        <v>0</v>
      </c>
    </row>
    <row r="110" spans="1:35" x14ac:dyDescent="0.2">
      <c r="A110" s="132">
        <v>257</v>
      </c>
      <c r="B110" s="6" t="s">
        <v>99</v>
      </c>
      <c r="C110" s="6">
        <v>1</v>
      </c>
      <c r="D110" s="2">
        <v>38220</v>
      </c>
      <c r="E110" s="115">
        <v>203823088.61592448</v>
      </c>
      <c r="F110" s="2">
        <v>163415516</v>
      </c>
      <c r="G110" s="6">
        <v>5591280.7479999997</v>
      </c>
      <c r="H110" s="2">
        <v>9747207.5604450274</v>
      </c>
      <c r="I110" s="2">
        <v>27445376.161603369</v>
      </c>
      <c r="J110" s="2">
        <v>-4002539</v>
      </c>
      <c r="K110" s="2">
        <v>-1262000</v>
      </c>
      <c r="L110" s="24">
        <v>-203712.6</v>
      </c>
      <c r="M110" s="128">
        <v>-2684534.5458760797</v>
      </c>
      <c r="N110" s="129">
        <v>-70.238999107171111</v>
      </c>
      <c r="P110" s="155">
        <v>106437205.8371013</v>
      </c>
      <c r="Q110" s="111">
        <v>61988426</v>
      </c>
      <c r="R110" s="2">
        <v>9747207.5604450274</v>
      </c>
      <c r="S110" s="2">
        <v>3473251.5843276093</v>
      </c>
      <c r="T110" s="24">
        <v>29582727.020149499</v>
      </c>
      <c r="U110" s="24">
        <v>3208760.3552521239</v>
      </c>
      <c r="V110" s="2">
        <v>-4002539</v>
      </c>
      <c r="W110" s="2">
        <v>-1262000</v>
      </c>
      <c r="X110" s="2">
        <v>524504.18194710277</v>
      </c>
      <c r="Y110" s="123">
        <v>-3176868.1349799484</v>
      </c>
      <c r="Z110" s="124">
        <v>-83.120568680794051</v>
      </c>
      <c r="AB110" s="125">
        <v>-492333.5891038687</v>
      </c>
      <c r="AC110" s="126">
        <v>-12.881569573622938</v>
      </c>
      <c r="AE110" s="256">
        <v>17.245376795138526</v>
      </c>
      <c r="AF110" s="54">
        <v>0</v>
      </c>
      <c r="AG110" s="278">
        <v>0</v>
      </c>
      <c r="AH110" s="278">
        <v>0</v>
      </c>
      <c r="AI110" s="281">
        <v>0</v>
      </c>
    </row>
    <row r="111" spans="1:35" x14ac:dyDescent="0.2">
      <c r="A111" s="132">
        <v>260</v>
      </c>
      <c r="B111" s="6" t="s">
        <v>100</v>
      </c>
      <c r="C111" s="6">
        <v>12</v>
      </c>
      <c r="D111" s="2">
        <v>10986</v>
      </c>
      <c r="E111" s="115">
        <v>66168732.6403744</v>
      </c>
      <c r="F111" s="2">
        <v>31391338</v>
      </c>
      <c r="G111" s="6">
        <v>1953218.7750000001</v>
      </c>
      <c r="H111" s="2">
        <v>3097726.6467278143</v>
      </c>
      <c r="I111" s="2">
        <v>38457054.474921584</v>
      </c>
      <c r="J111" s="2">
        <v>-1423370</v>
      </c>
      <c r="K111" s="2">
        <v>735000</v>
      </c>
      <c r="L111" s="24">
        <v>-58555.38</v>
      </c>
      <c r="M111" s="128">
        <v>8100790.6362750055</v>
      </c>
      <c r="N111" s="129">
        <v>737.37398837383989</v>
      </c>
      <c r="P111" s="155">
        <v>22621805.26836415</v>
      </c>
      <c r="Q111" s="111">
        <v>14632067</v>
      </c>
      <c r="R111" s="2">
        <v>3097726.6467278143</v>
      </c>
      <c r="S111" s="2">
        <v>1213321.3320103495</v>
      </c>
      <c r="T111" s="24">
        <v>7233414.1032832861</v>
      </c>
      <c r="U111" s="24">
        <v>2814341.0395321697</v>
      </c>
      <c r="V111" s="2">
        <v>-1423370</v>
      </c>
      <c r="W111" s="2">
        <v>735000</v>
      </c>
      <c r="X111" s="2">
        <v>130309.76360022192</v>
      </c>
      <c r="Y111" s="123">
        <v>5811004.6167896949</v>
      </c>
      <c r="Z111" s="124">
        <v>528.94635142815355</v>
      </c>
      <c r="AB111" s="125">
        <v>-2289786.0194853107</v>
      </c>
      <c r="AC111" s="126">
        <v>-208.42763694568637</v>
      </c>
      <c r="AE111" s="256">
        <v>212.79144416720192</v>
      </c>
      <c r="AF111" s="54">
        <v>183.42763694568634</v>
      </c>
      <c r="AG111" s="278">
        <v>158.42763694568634</v>
      </c>
      <c r="AH111" s="278">
        <v>133.42763694568634</v>
      </c>
      <c r="AI111" s="281">
        <v>108.42763694568634</v>
      </c>
    </row>
    <row r="112" spans="1:35" x14ac:dyDescent="0.2">
      <c r="A112" s="132">
        <v>261</v>
      </c>
      <c r="B112" s="6" t="s">
        <v>101</v>
      </c>
      <c r="C112" s="6">
        <v>19</v>
      </c>
      <c r="D112" s="2">
        <v>6470</v>
      </c>
      <c r="E112" s="115">
        <v>48509051.849921338</v>
      </c>
      <c r="F112" s="2">
        <v>19256586</v>
      </c>
      <c r="G112" s="6">
        <v>2859787.3479999998</v>
      </c>
      <c r="H112" s="2">
        <v>5881696.2250987478</v>
      </c>
      <c r="I112" s="2">
        <v>21470317.446828935</v>
      </c>
      <c r="J112" s="2">
        <v>31879</v>
      </c>
      <c r="K112" s="2">
        <v>2269000</v>
      </c>
      <c r="L112" s="24">
        <v>-1024188.9770835846</v>
      </c>
      <c r="M112" s="128">
        <v>4284403.1470899265</v>
      </c>
      <c r="N112" s="129">
        <v>662.19523138947864</v>
      </c>
      <c r="P112" s="155">
        <v>20046488.484706197</v>
      </c>
      <c r="Q112" s="111">
        <v>8050346</v>
      </c>
      <c r="R112" s="2">
        <v>5881696.2250987478</v>
      </c>
      <c r="S112" s="2">
        <v>1776473.2956459031</v>
      </c>
      <c r="T112" s="24">
        <v>9814178.9046200868</v>
      </c>
      <c r="U112" s="24">
        <v>-1859603.029308595</v>
      </c>
      <c r="V112" s="2">
        <v>31879</v>
      </c>
      <c r="W112" s="2">
        <v>2269000</v>
      </c>
      <c r="X112" s="2">
        <v>80623.993902834685</v>
      </c>
      <c r="Y112" s="123">
        <v>5998105.9052527845</v>
      </c>
      <c r="Z112" s="124">
        <v>927.0642821101676</v>
      </c>
      <c r="AB112" s="125">
        <v>1713702.758162858</v>
      </c>
      <c r="AC112" s="126">
        <v>264.86905072068902</v>
      </c>
      <c r="AE112" s="256">
        <v>-260.50524349917339</v>
      </c>
      <c r="AF112" s="54">
        <v>-239.86905072068896</v>
      </c>
      <c r="AG112" s="278">
        <v>-214.86905072068896</v>
      </c>
      <c r="AH112" s="278">
        <v>-189.86905072068896</v>
      </c>
      <c r="AI112" s="281">
        <v>-164.86905072068896</v>
      </c>
    </row>
    <row r="113" spans="1:35" x14ac:dyDescent="0.2">
      <c r="A113" s="132">
        <v>263</v>
      </c>
      <c r="B113" s="6" t="s">
        <v>102</v>
      </c>
      <c r="C113" s="6">
        <v>11</v>
      </c>
      <c r="D113" s="2">
        <v>8752</v>
      </c>
      <c r="E113" s="115">
        <v>56368666.708937064</v>
      </c>
      <c r="F113" s="2">
        <v>21761690</v>
      </c>
      <c r="G113" s="6">
        <v>1534214.8159999999</v>
      </c>
      <c r="H113" s="2">
        <v>1659326.4780035736</v>
      </c>
      <c r="I113" s="2">
        <v>32051862.719678126</v>
      </c>
      <c r="J113" s="2">
        <v>-827640</v>
      </c>
      <c r="K113" s="2">
        <v>1511000</v>
      </c>
      <c r="L113" s="24">
        <v>-46648.160000000003</v>
      </c>
      <c r="M113" s="128">
        <v>1368435.4647446384</v>
      </c>
      <c r="N113" s="129">
        <v>156.35688582548428</v>
      </c>
      <c r="P113" s="155">
        <v>21527435.443428431</v>
      </c>
      <c r="Q113" s="111">
        <v>9469820</v>
      </c>
      <c r="R113" s="2">
        <v>1659326.4780035736</v>
      </c>
      <c r="S113" s="2">
        <v>953039.9707217298</v>
      </c>
      <c r="T113" s="24">
        <v>7574736.5480769752</v>
      </c>
      <c r="U113" s="24">
        <v>1594991.4653723517</v>
      </c>
      <c r="V113" s="2">
        <v>-827640</v>
      </c>
      <c r="W113" s="2">
        <v>1511000</v>
      </c>
      <c r="X113" s="2">
        <v>102182.06406819866</v>
      </c>
      <c r="Y113" s="123">
        <v>510021.08281439543</v>
      </c>
      <c r="Z113" s="124">
        <v>58.274803795063463</v>
      </c>
      <c r="AB113" s="125">
        <v>-858414.38193024299</v>
      </c>
      <c r="AC113" s="126">
        <v>-98.082082030420821</v>
      </c>
      <c r="AE113" s="256">
        <v>102.44588925193642</v>
      </c>
      <c r="AF113" s="54">
        <v>73.082082030420821</v>
      </c>
      <c r="AG113" s="278">
        <v>48.082082030420821</v>
      </c>
      <c r="AH113" s="278">
        <v>23.082082030420821</v>
      </c>
      <c r="AI113" s="281">
        <v>0</v>
      </c>
    </row>
    <row r="114" spans="1:35" x14ac:dyDescent="0.2">
      <c r="A114" s="132">
        <v>265</v>
      </c>
      <c r="B114" s="6" t="s">
        <v>103</v>
      </c>
      <c r="C114" s="6">
        <v>13</v>
      </c>
      <c r="D114" s="2">
        <v>1244</v>
      </c>
      <c r="E114" s="115">
        <v>8764960.7172473967</v>
      </c>
      <c r="F114" s="2">
        <v>2727417</v>
      </c>
      <c r="G114" s="6">
        <v>466126.19</v>
      </c>
      <c r="H114" s="2">
        <v>383278.73853293626</v>
      </c>
      <c r="I114" s="2">
        <v>5839957.8514862601</v>
      </c>
      <c r="J114" s="2">
        <v>-339050</v>
      </c>
      <c r="K114" s="2">
        <v>5000</v>
      </c>
      <c r="L114" s="24">
        <v>405663.38477304252</v>
      </c>
      <c r="M114" s="128">
        <v>-87894.322001243476</v>
      </c>
      <c r="N114" s="129">
        <v>-70.654599679456169</v>
      </c>
      <c r="P114" s="155">
        <v>2809361.1311935275</v>
      </c>
      <c r="Q114" s="111">
        <v>1217898</v>
      </c>
      <c r="R114" s="2">
        <v>383278.73853293626</v>
      </c>
      <c r="S114" s="2">
        <v>289553.25280226691</v>
      </c>
      <c r="T114" s="24">
        <v>1243939.3359999864</v>
      </c>
      <c r="U114" s="24">
        <v>-39505.411064632019</v>
      </c>
      <c r="V114" s="2">
        <v>-339050</v>
      </c>
      <c r="W114" s="2">
        <v>5000</v>
      </c>
      <c r="X114" s="2">
        <v>14401.528095783573</v>
      </c>
      <c r="Y114" s="123">
        <v>-33845.686827186495</v>
      </c>
      <c r="Z114" s="124">
        <v>-27.207143751757634</v>
      </c>
      <c r="AB114" s="125">
        <v>54048.635174056981</v>
      </c>
      <c r="AC114" s="126">
        <v>43.447455927698535</v>
      </c>
      <c r="AE114" s="256">
        <v>-39.083648706182949</v>
      </c>
      <c r="AF114" s="54">
        <v>-18.447455927698535</v>
      </c>
      <c r="AG114" s="278">
        <v>0</v>
      </c>
      <c r="AH114" s="278">
        <v>0</v>
      </c>
      <c r="AI114" s="281">
        <v>0</v>
      </c>
    </row>
    <row r="115" spans="1:35" x14ac:dyDescent="0.2">
      <c r="A115" s="132">
        <v>271</v>
      </c>
      <c r="B115" s="6" t="s">
        <v>104</v>
      </c>
      <c r="C115" s="6">
        <v>4</v>
      </c>
      <c r="D115" s="2">
        <v>7702</v>
      </c>
      <c r="E115" s="115">
        <v>44882663.217472315</v>
      </c>
      <c r="F115" s="2">
        <v>23727815</v>
      </c>
      <c r="G115" s="6">
        <v>1338043.7549999999</v>
      </c>
      <c r="H115" s="2">
        <v>2321444.0681000594</v>
      </c>
      <c r="I115" s="2">
        <v>19375562.382192738</v>
      </c>
      <c r="J115" s="2">
        <v>-876441</v>
      </c>
      <c r="K115" s="2">
        <v>61000</v>
      </c>
      <c r="L115" s="24">
        <v>-41051.660000000003</v>
      </c>
      <c r="M115" s="128">
        <v>1105812.6478204837</v>
      </c>
      <c r="N115" s="129">
        <v>143.57474004420718</v>
      </c>
      <c r="P115" s="155">
        <v>15677307.065895153</v>
      </c>
      <c r="Q115" s="111">
        <v>10535428</v>
      </c>
      <c r="R115" s="2">
        <v>2321444.0681000594</v>
      </c>
      <c r="S115" s="2">
        <v>831180.33263054688</v>
      </c>
      <c r="T115" s="24">
        <v>3865428.8492332478</v>
      </c>
      <c r="U115" s="24">
        <v>-33793.079124544704</v>
      </c>
      <c r="V115" s="2">
        <v>-876441</v>
      </c>
      <c r="W115" s="2">
        <v>61000</v>
      </c>
      <c r="X115" s="2">
        <v>93740.753050879444</v>
      </c>
      <c r="Y115" s="123">
        <v>1120680.8579950351</v>
      </c>
      <c r="Z115" s="124">
        <v>145.50517501883084</v>
      </c>
      <c r="AB115" s="125">
        <v>14868.210174551466</v>
      </c>
      <c r="AC115" s="126">
        <v>1.9304349746236649</v>
      </c>
      <c r="AE115" s="256">
        <v>2.4333722468919348</v>
      </c>
      <c r="AF115" s="54">
        <v>0</v>
      </c>
      <c r="AG115" s="278">
        <v>0</v>
      </c>
      <c r="AH115" s="278">
        <v>0</v>
      </c>
      <c r="AI115" s="281">
        <v>0</v>
      </c>
    </row>
    <row r="116" spans="1:35" x14ac:dyDescent="0.2">
      <c r="A116" s="132">
        <v>272</v>
      </c>
      <c r="B116" s="6" t="s">
        <v>105</v>
      </c>
      <c r="C116" s="6">
        <v>16</v>
      </c>
      <c r="D116" s="2">
        <v>47278</v>
      </c>
      <c r="E116" s="115">
        <v>272706540.41714108</v>
      </c>
      <c r="F116" s="2">
        <v>159149737</v>
      </c>
      <c r="G116" s="6">
        <v>11090288.606000001</v>
      </c>
      <c r="H116" s="2">
        <v>14375047.267342467</v>
      </c>
      <c r="I116" s="2">
        <v>90210017.135653198</v>
      </c>
      <c r="J116" s="2">
        <v>-3559623</v>
      </c>
      <c r="K116" s="2">
        <v>-1609000</v>
      </c>
      <c r="L116" s="24">
        <v>-251991.74</v>
      </c>
      <c r="M116" s="128">
        <v>-2798081.6681454275</v>
      </c>
      <c r="N116" s="129">
        <v>-59.183587887504281</v>
      </c>
      <c r="P116" s="155">
        <v>118454460.9283299</v>
      </c>
      <c r="Q116" s="111">
        <v>71362846</v>
      </c>
      <c r="R116" s="2">
        <v>14375047.267342467</v>
      </c>
      <c r="S116" s="2">
        <v>6889184.1078125611</v>
      </c>
      <c r="T116" s="24">
        <v>33405499.824070476</v>
      </c>
      <c r="U116" s="24">
        <v>-4071006.9617972914</v>
      </c>
      <c r="V116" s="2">
        <v>-3559623</v>
      </c>
      <c r="W116" s="2">
        <v>-1609000</v>
      </c>
      <c r="X116" s="2">
        <v>592300.02794857614</v>
      </c>
      <c r="Y116" s="123">
        <v>-1069213.6629531085</v>
      </c>
      <c r="Z116" s="124">
        <v>-22.615458838214572</v>
      </c>
      <c r="AB116" s="125">
        <v>1728868.0051923189</v>
      </c>
      <c r="AC116" s="126">
        <v>36.568129049289709</v>
      </c>
      <c r="AE116" s="256">
        <v>-32.204321827774123</v>
      </c>
      <c r="AF116" s="54">
        <v>-11.568129049289709</v>
      </c>
      <c r="AG116" s="278">
        <v>0</v>
      </c>
      <c r="AH116" s="278">
        <v>0</v>
      </c>
      <c r="AI116" s="281">
        <v>0</v>
      </c>
    </row>
    <row r="117" spans="1:35" x14ac:dyDescent="0.2">
      <c r="A117" s="132">
        <v>273</v>
      </c>
      <c r="B117" s="6" t="s">
        <v>106</v>
      </c>
      <c r="C117" s="6">
        <v>19</v>
      </c>
      <c r="D117" s="2">
        <v>3840</v>
      </c>
      <c r="E117" s="115">
        <v>25571343.072035752</v>
      </c>
      <c r="F117" s="2">
        <v>10441003</v>
      </c>
      <c r="G117" s="6">
        <v>540322.4310000001</v>
      </c>
      <c r="H117" s="2">
        <v>3271882.6132583679</v>
      </c>
      <c r="I117" s="2">
        <v>14253388.939510185</v>
      </c>
      <c r="J117" s="2">
        <v>-321585</v>
      </c>
      <c r="K117" s="2">
        <v>-133000</v>
      </c>
      <c r="L117" s="24">
        <v>-20467.2</v>
      </c>
      <c r="M117" s="128">
        <v>2501136.1117328005</v>
      </c>
      <c r="N117" s="129">
        <v>651.33752909708346</v>
      </c>
      <c r="P117" s="155">
        <v>10220714.846786687</v>
      </c>
      <c r="Q117" s="111">
        <v>4311103</v>
      </c>
      <c r="R117" s="2">
        <v>3271882.6132583679</v>
      </c>
      <c r="S117" s="2">
        <v>335643.26745527529</v>
      </c>
      <c r="T117" s="24">
        <v>4196631.7849038271</v>
      </c>
      <c r="U117" s="24">
        <v>179593.85335651119</v>
      </c>
      <c r="V117" s="2">
        <v>-321585</v>
      </c>
      <c r="W117" s="2">
        <v>-133000</v>
      </c>
      <c r="X117" s="2">
        <v>46087.1772950288</v>
      </c>
      <c r="Y117" s="123">
        <v>1665641.8494823221</v>
      </c>
      <c r="Z117" s="124">
        <v>433.76089830268808</v>
      </c>
      <c r="AB117" s="125">
        <v>-835494.26225047838</v>
      </c>
      <c r="AC117" s="126">
        <v>-217.57663079439541</v>
      </c>
      <c r="AE117" s="256">
        <v>221.94043801591096</v>
      </c>
      <c r="AF117" s="54">
        <v>192.57663079439538</v>
      </c>
      <c r="AG117" s="278">
        <v>167.57663079439538</v>
      </c>
      <c r="AH117" s="278">
        <v>142.57663079439538</v>
      </c>
      <c r="AI117" s="281">
        <v>117.57663079439538</v>
      </c>
    </row>
    <row r="118" spans="1:35" x14ac:dyDescent="0.2">
      <c r="A118" s="132">
        <v>275</v>
      </c>
      <c r="B118" s="6" t="s">
        <v>107</v>
      </c>
      <c r="C118" s="6">
        <v>13</v>
      </c>
      <c r="D118" s="2">
        <v>2831</v>
      </c>
      <c r="E118" s="115">
        <v>17977503.237305429</v>
      </c>
      <c r="F118" s="2">
        <v>7499616</v>
      </c>
      <c r="G118" s="6">
        <v>587619.73899999994</v>
      </c>
      <c r="H118" s="2">
        <v>770597.91306491953</v>
      </c>
      <c r="I118" s="2">
        <v>9653284.0407525301</v>
      </c>
      <c r="J118" s="2">
        <v>-227760</v>
      </c>
      <c r="K118" s="2">
        <v>236000</v>
      </c>
      <c r="L118" s="24">
        <v>564017.71926852921</v>
      </c>
      <c r="M118" s="128">
        <v>-22163.263756508473</v>
      </c>
      <c r="N118" s="129">
        <v>-7.8287756116243283</v>
      </c>
      <c r="P118" s="155">
        <v>6806568.2208584864</v>
      </c>
      <c r="Q118" s="111">
        <v>3414707</v>
      </c>
      <c r="R118" s="2">
        <v>770597.91306491953</v>
      </c>
      <c r="S118" s="2">
        <v>365023.91517256107</v>
      </c>
      <c r="T118" s="24">
        <v>2017414.1660039369</v>
      </c>
      <c r="U118" s="24">
        <v>17888.047344480463</v>
      </c>
      <c r="V118" s="2">
        <v>-227760</v>
      </c>
      <c r="W118" s="2">
        <v>236000</v>
      </c>
      <c r="X118" s="2">
        <v>33229.298541500029</v>
      </c>
      <c r="Y118" s="123">
        <v>-179467.88073108811</v>
      </c>
      <c r="Z118" s="124">
        <v>-63.393811632316535</v>
      </c>
      <c r="AB118" s="125">
        <v>-157304.61697457964</v>
      </c>
      <c r="AC118" s="126">
        <v>-55.565036020692204</v>
      </c>
      <c r="AE118" s="256">
        <v>59.92884324220779</v>
      </c>
      <c r="AF118" s="54">
        <v>30.565036020692204</v>
      </c>
      <c r="AG118" s="278">
        <v>5.5650360206922045</v>
      </c>
      <c r="AH118" s="278">
        <v>0</v>
      </c>
      <c r="AI118" s="281">
        <v>0</v>
      </c>
    </row>
    <row r="119" spans="1:35" x14ac:dyDescent="0.2">
      <c r="A119" s="132">
        <v>276</v>
      </c>
      <c r="B119" s="6" t="s">
        <v>108</v>
      </c>
      <c r="C119" s="6">
        <v>12</v>
      </c>
      <c r="D119" s="2">
        <v>14681</v>
      </c>
      <c r="E119" s="115">
        <v>71236508.899926245</v>
      </c>
      <c r="F119" s="2">
        <v>45726337</v>
      </c>
      <c r="G119" s="6">
        <v>1698725.1940000001</v>
      </c>
      <c r="H119" s="2">
        <v>2587684.8143275762</v>
      </c>
      <c r="I119" s="2">
        <v>25431795.889576085</v>
      </c>
      <c r="J119" s="2">
        <v>-1802735</v>
      </c>
      <c r="K119" s="2">
        <v>-316000</v>
      </c>
      <c r="L119" s="24">
        <v>-78249.73</v>
      </c>
      <c r="M119" s="128">
        <v>2167548.7279774058</v>
      </c>
      <c r="N119" s="129">
        <v>147.64312567109909</v>
      </c>
      <c r="P119" s="155">
        <v>33708314.199969865</v>
      </c>
      <c r="Q119" s="111">
        <v>19162734</v>
      </c>
      <c r="R119" s="2">
        <v>2587684.8143275762</v>
      </c>
      <c r="S119" s="2">
        <v>1055232.2870763</v>
      </c>
      <c r="T119" s="24">
        <v>15804505.447873814</v>
      </c>
      <c r="U119" s="24">
        <v>-8602.1298060296831</v>
      </c>
      <c r="V119" s="2">
        <v>-1802735</v>
      </c>
      <c r="W119" s="2">
        <v>-316000</v>
      </c>
      <c r="X119" s="2">
        <v>179499.3467412219</v>
      </c>
      <c r="Y119" s="123">
        <v>2954004.5662430227</v>
      </c>
      <c r="Z119" s="124">
        <v>201.2127624986733</v>
      </c>
      <c r="AB119" s="125">
        <v>786455.83826561691</v>
      </c>
      <c r="AC119" s="126">
        <v>53.569636827574207</v>
      </c>
      <c r="AE119" s="256">
        <v>-49.205829606058643</v>
      </c>
      <c r="AF119" s="54">
        <v>-28.569636827574215</v>
      </c>
      <c r="AG119" s="278">
        <v>-3.5696368275742145</v>
      </c>
      <c r="AH119" s="278">
        <v>0</v>
      </c>
      <c r="AI119" s="281">
        <v>0</v>
      </c>
    </row>
    <row r="120" spans="1:35" x14ac:dyDescent="0.2">
      <c r="A120" s="132">
        <v>280</v>
      </c>
      <c r="B120" s="6" t="s">
        <v>109</v>
      </c>
      <c r="C120" s="6">
        <v>15</v>
      </c>
      <c r="D120" s="2">
        <v>2219</v>
      </c>
      <c r="E120" s="115">
        <v>13362738.561397694</v>
      </c>
      <c r="F120" s="2">
        <v>5586233</v>
      </c>
      <c r="G120" s="6">
        <v>758558.25900000008</v>
      </c>
      <c r="H120" s="2">
        <v>698674.3320357356</v>
      </c>
      <c r="I120" s="2">
        <v>7432355.0153888157</v>
      </c>
      <c r="J120" s="2">
        <v>-576639</v>
      </c>
      <c r="K120" s="2">
        <v>-15000</v>
      </c>
      <c r="L120" s="24">
        <v>-11827.27</v>
      </c>
      <c r="M120" s="128">
        <v>533270.31502685742</v>
      </c>
      <c r="N120" s="129">
        <v>240.32010591566356</v>
      </c>
      <c r="P120" s="155">
        <v>5259641.0121157076</v>
      </c>
      <c r="Q120" s="111">
        <v>2502743</v>
      </c>
      <c r="R120" s="2">
        <v>698674.3320357356</v>
      </c>
      <c r="S120" s="2">
        <v>471209.33353578462</v>
      </c>
      <c r="T120" s="24">
        <v>2139935.4173265914</v>
      </c>
      <c r="U120" s="24">
        <v>239818.22172398577</v>
      </c>
      <c r="V120" s="2">
        <v>-576639</v>
      </c>
      <c r="W120" s="2">
        <v>-15000</v>
      </c>
      <c r="X120" s="2">
        <v>26490.29325344379</v>
      </c>
      <c r="Y120" s="123">
        <v>227590.58575983439</v>
      </c>
      <c r="Z120" s="124">
        <v>102.56448209095736</v>
      </c>
      <c r="AB120" s="125">
        <v>-305679.72926702304</v>
      </c>
      <c r="AC120" s="126">
        <v>-137.75562382470619</v>
      </c>
      <c r="AE120" s="256">
        <v>142.11943104622179</v>
      </c>
      <c r="AF120" s="54">
        <v>112.75562382470622</v>
      </c>
      <c r="AG120" s="278">
        <v>87.75562382470622</v>
      </c>
      <c r="AH120" s="278">
        <v>62.75562382470622</v>
      </c>
      <c r="AI120" s="281">
        <v>37.75562382470622</v>
      </c>
    </row>
    <row r="121" spans="1:35" x14ac:dyDescent="0.2">
      <c r="A121" s="132">
        <v>284</v>
      </c>
      <c r="B121" s="6" t="s">
        <v>110</v>
      </c>
      <c r="C121" s="6">
        <v>2</v>
      </c>
      <c r="D121" s="2">
        <v>2438</v>
      </c>
      <c r="E121" s="115">
        <v>14222069.328744097</v>
      </c>
      <c r="F121" s="2">
        <v>6030197</v>
      </c>
      <c r="G121" s="6">
        <v>336128.217</v>
      </c>
      <c r="H121" s="2">
        <v>472849.10268921981</v>
      </c>
      <c r="I121" s="2">
        <v>7161615.6191148665</v>
      </c>
      <c r="J121" s="2">
        <v>343225</v>
      </c>
      <c r="K121" s="2">
        <v>53000</v>
      </c>
      <c r="L121" s="24">
        <v>22858.685229367613</v>
      </c>
      <c r="M121" s="128">
        <v>152086.92483062201</v>
      </c>
      <c r="N121" s="129">
        <v>62.381839553167353</v>
      </c>
      <c r="P121" s="155">
        <v>5914899.4629410254</v>
      </c>
      <c r="Q121" s="111">
        <v>2387565</v>
      </c>
      <c r="R121" s="2">
        <v>472849.10268921981</v>
      </c>
      <c r="S121" s="2">
        <v>208799.72136081057</v>
      </c>
      <c r="T121" s="24">
        <v>1886385.7750545319</v>
      </c>
      <c r="U121" s="24">
        <v>373795.50063066999</v>
      </c>
      <c r="V121" s="2">
        <v>343225</v>
      </c>
      <c r="W121" s="2">
        <v>53000</v>
      </c>
      <c r="X121" s="2">
        <v>28730.629153204227</v>
      </c>
      <c r="Y121" s="123">
        <v>-160548.73405258916</v>
      </c>
      <c r="Z121" s="124">
        <v>-65.852639069970948</v>
      </c>
      <c r="AB121" s="125">
        <v>-312635.6588832112</v>
      </c>
      <c r="AC121" s="126">
        <v>-128.2344786231383</v>
      </c>
      <c r="AE121" s="256">
        <v>132.5982858446539</v>
      </c>
      <c r="AF121" s="54">
        <v>103.2344786231383</v>
      </c>
      <c r="AG121" s="278">
        <v>78.234478623138301</v>
      </c>
      <c r="AH121" s="278">
        <v>53.234478623138301</v>
      </c>
      <c r="AI121" s="281">
        <v>28.234478623138301</v>
      </c>
    </row>
    <row r="122" spans="1:35" x14ac:dyDescent="0.2">
      <c r="A122" s="132">
        <v>285</v>
      </c>
      <c r="B122" s="6" t="s">
        <v>111</v>
      </c>
      <c r="C122" s="6">
        <v>8</v>
      </c>
      <c r="D122" s="2">
        <v>54518</v>
      </c>
      <c r="E122" s="115">
        <v>321631187.78462666</v>
      </c>
      <c r="F122" s="2">
        <v>191653077</v>
      </c>
      <c r="G122" s="6">
        <v>6752285.9610000001</v>
      </c>
      <c r="H122" s="2">
        <v>15301466.389386538</v>
      </c>
      <c r="I122" s="2">
        <v>109474957.11700243</v>
      </c>
      <c r="J122" s="2">
        <v>-4391865</v>
      </c>
      <c r="K122" s="2">
        <v>8872000</v>
      </c>
      <c r="L122" s="24">
        <v>-9002476.075732857</v>
      </c>
      <c r="M122" s="128">
        <v>15033209.758495182</v>
      </c>
      <c r="N122" s="129">
        <v>275.74763855048207</v>
      </c>
      <c r="P122" s="155">
        <v>114080412.38625379</v>
      </c>
      <c r="Q122" s="111">
        <v>79873892</v>
      </c>
      <c r="R122" s="2">
        <v>15301466.389386538</v>
      </c>
      <c r="S122" s="2">
        <v>4194457.221677741</v>
      </c>
      <c r="T122" s="24">
        <v>22832293.430776611</v>
      </c>
      <c r="U122" s="24">
        <v>-1392251.2727583603</v>
      </c>
      <c r="V122" s="2">
        <v>-4391865</v>
      </c>
      <c r="W122" s="2">
        <v>8872000</v>
      </c>
      <c r="X122" s="2">
        <v>693237.13402652834</v>
      </c>
      <c r="Y122" s="123">
        <v>11902817.516855255</v>
      </c>
      <c r="Z122" s="124">
        <v>218.32821300956115</v>
      </c>
      <c r="AB122" s="125">
        <v>-3130392.241639927</v>
      </c>
      <c r="AC122" s="126">
        <v>-57.419425540920926</v>
      </c>
      <c r="AE122" s="256">
        <v>61.783232762436484</v>
      </c>
      <c r="AF122" s="54">
        <v>32.419425540920912</v>
      </c>
      <c r="AG122" s="278">
        <v>7.419425540920912</v>
      </c>
      <c r="AH122" s="278">
        <v>0</v>
      </c>
      <c r="AI122" s="281">
        <v>0</v>
      </c>
    </row>
    <row r="123" spans="1:35" x14ac:dyDescent="0.2">
      <c r="A123" s="132">
        <v>286</v>
      </c>
      <c r="B123" s="6" t="s">
        <v>112</v>
      </c>
      <c r="C123" s="6">
        <v>8</v>
      </c>
      <c r="D123" s="2">
        <v>86453</v>
      </c>
      <c r="E123" s="115">
        <v>518345915.57643169</v>
      </c>
      <c r="F123" s="2">
        <v>301359376</v>
      </c>
      <c r="G123" s="6">
        <v>15116902.293000001</v>
      </c>
      <c r="H123" s="2">
        <v>28720236.51535438</v>
      </c>
      <c r="I123" s="2">
        <v>161473910.51515669</v>
      </c>
      <c r="J123" s="2">
        <v>13095480</v>
      </c>
      <c r="K123" s="2">
        <v>15429000</v>
      </c>
      <c r="L123" s="24">
        <v>-460794.49</v>
      </c>
      <c r="M123" s="128">
        <v>17309784.237079371</v>
      </c>
      <c r="N123" s="129">
        <v>200.22190365955342</v>
      </c>
      <c r="P123" s="155">
        <v>217181395.61285076</v>
      </c>
      <c r="Q123" s="111">
        <v>128221582</v>
      </c>
      <c r="R123" s="2">
        <v>28720236.51535438</v>
      </c>
      <c r="S123" s="2">
        <v>9390479.0701251905</v>
      </c>
      <c r="T123" s="24">
        <v>31613090.421438597</v>
      </c>
      <c r="U123" s="24">
        <v>2406805.0909093837</v>
      </c>
      <c r="V123" s="2">
        <v>13095480</v>
      </c>
      <c r="W123" s="2">
        <v>15429000</v>
      </c>
      <c r="X123" s="2">
        <v>1094407.7910427931</v>
      </c>
      <c r="Y123" s="123">
        <v>12789685.276019633</v>
      </c>
      <c r="Z123" s="124">
        <v>147.93801575445192</v>
      </c>
      <c r="AB123" s="125">
        <v>-4520098.961059738</v>
      </c>
      <c r="AC123" s="126">
        <v>-52.28388790510148</v>
      </c>
      <c r="AE123" s="256">
        <v>56.647695126617094</v>
      </c>
      <c r="AF123" s="54">
        <v>27.283887905101494</v>
      </c>
      <c r="AG123" s="278">
        <v>2.2838879051014942</v>
      </c>
      <c r="AH123" s="278">
        <v>0</v>
      </c>
      <c r="AI123" s="281">
        <v>0</v>
      </c>
    </row>
    <row r="124" spans="1:35" x14ac:dyDescent="0.2">
      <c r="A124" s="132">
        <v>287</v>
      </c>
      <c r="B124" s="6" t="s">
        <v>113</v>
      </c>
      <c r="C124" s="6">
        <v>15</v>
      </c>
      <c r="D124" s="2">
        <v>6845</v>
      </c>
      <c r="E124" s="115">
        <v>41144279.150672346</v>
      </c>
      <c r="F124" s="2">
        <v>21032432</v>
      </c>
      <c r="G124" s="6">
        <v>1091600.871</v>
      </c>
      <c r="H124" s="2">
        <v>2070632.0901469921</v>
      </c>
      <c r="I124" s="2">
        <v>20300345.761167504</v>
      </c>
      <c r="J124" s="2">
        <v>701353</v>
      </c>
      <c r="K124" s="2">
        <v>-563000</v>
      </c>
      <c r="L124" s="24">
        <v>-36483.85</v>
      </c>
      <c r="M124" s="128">
        <v>3525568.4216421531</v>
      </c>
      <c r="N124" s="129">
        <v>515.05747576948909</v>
      </c>
      <c r="P124" s="155">
        <v>14733220.857720483</v>
      </c>
      <c r="Q124" s="111">
        <v>9540680</v>
      </c>
      <c r="R124" s="2">
        <v>2070632.0901469921</v>
      </c>
      <c r="S124" s="2">
        <v>678092.30577633448</v>
      </c>
      <c r="T124" s="24">
        <v>4385668.5110486746</v>
      </c>
      <c r="U124" s="24">
        <v>1002443.4054471888</v>
      </c>
      <c r="V124" s="2">
        <v>701353</v>
      </c>
      <c r="W124" s="2">
        <v>-563000</v>
      </c>
      <c r="X124" s="2">
        <v>82899.202080325413</v>
      </c>
      <c r="Y124" s="123">
        <v>3165547.6567790322</v>
      </c>
      <c r="Z124" s="124">
        <v>462.4613085141026</v>
      </c>
      <c r="AB124" s="125">
        <v>-360020.76486312086</v>
      </c>
      <c r="AC124" s="126">
        <v>-52.59616725538654</v>
      </c>
      <c r="AE124" s="256">
        <v>56.959974476902062</v>
      </c>
      <c r="AF124" s="54">
        <v>27.59616725538649</v>
      </c>
      <c r="AG124" s="278">
        <v>2.5961672553864901</v>
      </c>
      <c r="AH124" s="278">
        <v>0</v>
      </c>
      <c r="AI124" s="281">
        <v>0</v>
      </c>
    </row>
    <row r="125" spans="1:35" x14ac:dyDescent="0.2">
      <c r="A125" s="132">
        <v>288</v>
      </c>
      <c r="B125" s="6" t="s">
        <v>114</v>
      </c>
      <c r="C125" s="6">
        <v>15</v>
      </c>
      <c r="D125" s="2">
        <v>6662</v>
      </c>
      <c r="E125" s="115">
        <v>39210229.060281351</v>
      </c>
      <c r="F125" s="2">
        <v>19096156</v>
      </c>
      <c r="G125" s="6">
        <v>1753398.2000000002</v>
      </c>
      <c r="H125" s="2">
        <v>1514844.595268612</v>
      </c>
      <c r="I125" s="2">
        <v>16604903.183856653</v>
      </c>
      <c r="J125" s="2">
        <v>-145735</v>
      </c>
      <c r="K125" s="2">
        <v>-339000</v>
      </c>
      <c r="L125" s="24">
        <v>59897.260155162752</v>
      </c>
      <c r="M125" s="128">
        <v>-785559.34131125268</v>
      </c>
      <c r="N125" s="129">
        <v>-117.91644270658252</v>
      </c>
      <c r="P125" s="155">
        <v>16519107.391077464</v>
      </c>
      <c r="Q125" s="111">
        <v>8260655</v>
      </c>
      <c r="R125" s="2">
        <v>1514844.595268612</v>
      </c>
      <c r="S125" s="2">
        <v>1089194.6497742166</v>
      </c>
      <c r="T125" s="24">
        <v>6815654.2337063057</v>
      </c>
      <c r="U125" s="24">
        <v>-506859.36368713673</v>
      </c>
      <c r="V125" s="2">
        <v>-145735</v>
      </c>
      <c r="W125" s="2">
        <v>-339000</v>
      </c>
      <c r="X125" s="2">
        <v>81260.231020052932</v>
      </c>
      <c r="Y125" s="123">
        <v>250906.95500458777</v>
      </c>
      <c r="Z125" s="124">
        <v>37.662406935543046</v>
      </c>
      <c r="AB125" s="125">
        <v>1036466.2963158404</v>
      </c>
      <c r="AC125" s="126">
        <v>155.57884964212556</v>
      </c>
      <c r="AE125" s="256">
        <v>-151.21504242060996</v>
      </c>
      <c r="AF125" s="54">
        <v>-130.57884964212556</v>
      </c>
      <c r="AG125" s="278">
        <v>-105.57884964212556</v>
      </c>
      <c r="AH125" s="278">
        <v>-80.578849642125562</v>
      </c>
      <c r="AI125" s="281">
        <v>-55.578849642125562</v>
      </c>
    </row>
    <row r="126" spans="1:35" x14ac:dyDescent="0.2">
      <c r="A126" s="132">
        <v>290</v>
      </c>
      <c r="B126" s="6" t="s">
        <v>115</v>
      </c>
      <c r="C126" s="6">
        <v>18</v>
      </c>
      <c r="D126" s="2">
        <v>8950</v>
      </c>
      <c r="E126" s="115">
        <v>61804119.364324644</v>
      </c>
      <c r="F126" s="2">
        <v>25390077</v>
      </c>
      <c r="G126" s="6">
        <v>2367251.9550000001</v>
      </c>
      <c r="H126" s="2">
        <v>2138456.7073100656</v>
      </c>
      <c r="I126" s="2">
        <v>32991415.582744159</v>
      </c>
      <c r="J126" s="2">
        <v>-462723</v>
      </c>
      <c r="K126" s="2">
        <v>543000</v>
      </c>
      <c r="L126" s="24">
        <v>250700.88558814686</v>
      </c>
      <c r="M126" s="128">
        <v>912657.99514143157</v>
      </c>
      <c r="N126" s="129">
        <v>101.97296035099794</v>
      </c>
      <c r="P126" s="155">
        <v>24116322.699532177</v>
      </c>
      <c r="Q126" s="111">
        <v>11513084</v>
      </c>
      <c r="R126" s="2">
        <v>2138456.7073100656</v>
      </c>
      <c r="S126" s="2">
        <v>1470514.8916278994</v>
      </c>
      <c r="T126" s="24">
        <v>8899605.7993817907</v>
      </c>
      <c r="U126" s="24">
        <v>767807.24164439703</v>
      </c>
      <c r="V126" s="2">
        <v>-462723</v>
      </c>
      <c r="W126" s="2">
        <v>543000</v>
      </c>
      <c r="X126" s="2">
        <v>107554.04799673184</v>
      </c>
      <c r="Y126" s="123">
        <v>860976.98842871189</v>
      </c>
      <c r="Z126" s="124">
        <v>96.198546193152168</v>
      </c>
      <c r="AB126" s="125">
        <v>-51681.006712719682</v>
      </c>
      <c r="AC126" s="126">
        <v>-5.7744141578457748</v>
      </c>
      <c r="AE126" s="256">
        <v>10.138221379361354</v>
      </c>
      <c r="AF126" s="54">
        <v>0</v>
      </c>
      <c r="AG126" s="278">
        <v>0</v>
      </c>
      <c r="AH126" s="278">
        <v>0</v>
      </c>
      <c r="AI126" s="281">
        <v>0</v>
      </c>
    </row>
    <row r="127" spans="1:35" x14ac:dyDescent="0.2">
      <c r="A127" s="132">
        <v>291</v>
      </c>
      <c r="B127" s="6" t="s">
        <v>116</v>
      </c>
      <c r="C127" s="6">
        <v>13</v>
      </c>
      <c r="D127" s="2">
        <v>2374</v>
      </c>
      <c r="E127" s="115">
        <v>16694001.476967236</v>
      </c>
      <c r="F127" s="2">
        <v>6198936</v>
      </c>
      <c r="G127" s="6">
        <v>745223.228</v>
      </c>
      <c r="H127" s="2">
        <v>1355135.9489458015</v>
      </c>
      <c r="I127" s="2">
        <v>9597757.9846769255</v>
      </c>
      <c r="J127" s="2">
        <v>-294866</v>
      </c>
      <c r="K127" s="2">
        <v>74000</v>
      </c>
      <c r="L127" s="24">
        <v>476792.46662265435</v>
      </c>
      <c r="M127" s="128">
        <v>505393.21803283505</v>
      </c>
      <c r="N127" s="129">
        <v>212.88678097423548</v>
      </c>
      <c r="P127" s="155">
        <v>6429911.7943379693</v>
      </c>
      <c r="Q127" s="111">
        <v>2690767</v>
      </c>
      <c r="R127" s="2">
        <v>1355135.9489458015</v>
      </c>
      <c r="S127" s="2">
        <v>462925.73633591674</v>
      </c>
      <c r="T127" s="24">
        <v>856394.40896720299</v>
      </c>
      <c r="U127" s="24">
        <v>932118.94813949813</v>
      </c>
      <c r="V127" s="2">
        <v>-294866</v>
      </c>
      <c r="W127" s="2">
        <v>74000</v>
      </c>
      <c r="X127" s="2">
        <v>28244.533099362354</v>
      </c>
      <c r="Y127" s="123">
        <v>-325191.21885018796</v>
      </c>
      <c r="Z127" s="124">
        <v>-136.98029437665878</v>
      </c>
      <c r="AB127" s="125">
        <v>-830584.43688302301</v>
      </c>
      <c r="AC127" s="126">
        <v>-349.86707535089425</v>
      </c>
      <c r="AE127" s="256">
        <v>354.23088257240983</v>
      </c>
      <c r="AF127" s="54">
        <v>324.86707535089425</v>
      </c>
      <c r="AG127" s="278">
        <v>299.86707535089425</v>
      </c>
      <c r="AH127" s="278">
        <v>274.86707535089425</v>
      </c>
      <c r="AI127" s="281">
        <v>249.86707535089425</v>
      </c>
    </row>
    <row r="128" spans="1:35" x14ac:dyDescent="0.2">
      <c r="A128" s="132">
        <v>297</v>
      </c>
      <c r="B128" s="6" t="s">
        <v>117</v>
      </c>
      <c r="C128" s="6">
        <v>11</v>
      </c>
      <c r="D128" s="2">
        <v>111289</v>
      </c>
      <c r="E128" s="115">
        <v>625213112.71025097</v>
      </c>
      <c r="F128" s="2">
        <v>373144633</v>
      </c>
      <c r="G128" s="6">
        <v>17344003.083000001</v>
      </c>
      <c r="H128" s="2">
        <v>37003343.584917687</v>
      </c>
      <c r="I128" s="2">
        <v>188203338.10673708</v>
      </c>
      <c r="J128" s="2">
        <v>-6766636</v>
      </c>
      <c r="K128" s="2">
        <v>7473000</v>
      </c>
      <c r="L128" s="24">
        <v>-4149083.3791722623</v>
      </c>
      <c r="M128" s="128">
        <v>-4662347.5564238466</v>
      </c>
      <c r="N128" s="129">
        <v>-41.894055624759382</v>
      </c>
      <c r="P128" s="155">
        <v>249019554.7756739</v>
      </c>
      <c r="Q128" s="111">
        <v>156321355</v>
      </c>
      <c r="R128" s="2">
        <v>37003343.584917687</v>
      </c>
      <c r="S128" s="2">
        <v>10773933.361897551</v>
      </c>
      <c r="T128" s="24">
        <v>45526912.674827553</v>
      </c>
      <c r="U128" s="24">
        <v>-6156413.9299419988</v>
      </c>
      <c r="V128" s="2">
        <v>-6766636</v>
      </c>
      <c r="W128" s="2">
        <v>7473000</v>
      </c>
      <c r="X128" s="2">
        <v>1397116.3431487167</v>
      </c>
      <c r="Y128" s="123">
        <v>-3446943.7408244014</v>
      </c>
      <c r="Z128" s="124">
        <v>-30.972906044841821</v>
      </c>
      <c r="AB128" s="125">
        <v>1215403.8155994453</v>
      </c>
      <c r="AC128" s="126">
        <v>10.921149579917559</v>
      </c>
      <c r="AE128" s="256">
        <v>-6.557342358401975</v>
      </c>
      <c r="AF128" s="54">
        <v>0</v>
      </c>
      <c r="AG128" s="278">
        <v>0</v>
      </c>
      <c r="AH128" s="278">
        <v>0</v>
      </c>
      <c r="AI128" s="281">
        <v>0</v>
      </c>
    </row>
    <row r="129" spans="1:35" x14ac:dyDescent="0.2">
      <c r="A129" s="132">
        <v>300</v>
      </c>
      <c r="B129" s="6" t="s">
        <v>118</v>
      </c>
      <c r="C129" s="6">
        <v>14</v>
      </c>
      <c r="D129" s="2">
        <v>3727</v>
      </c>
      <c r="E129" s="115">
        <v>23685499.589232069</v>
      </c>
      <c r="F129" s="2">
        <v>10095048</v>
      </c>
      <c r="G129" s="6">
        <v>528624.88900000008</v>
      </c>
      <c r="H129" s="2">
        <v>844147.71126861207</v>
      </c>
      <c r="I129" s="2">
        <v>12914497.363035608</v>
      </c>
      <c r="J129" s="2">
        <v>403172</v>
      </c>
      <c r="K129" s="2">
        <v>28000</v>
      </c>
      <c r="L129" s="24">
        <v>-19864.91</v>
      </c>
      <c r="M129" s="128">
        <v>1147855.284072153</v>
      </c>
      <c r="N129" s="129">
        <v>307.98370916880953</v>
      </c>
      <c r="P129" s="155">
        <v>9423208.8304824401</v>
      </c>
      <c r="Q129" s="111">
        <v>4463490</v>
      </c>
      <c r="R129" s="2">
        <v>844147.71126861207</v>
      </c>
      <c r="S129" s="2">
        <v>328376.86318845832</v>
      </c>
      <c r="T129" s="24">
        <v>3034106.3033575355</v>
      </c>
      <c r="U129" s="24">
        <v>1012686.8568262453</v>
      </c>
      <c r="V129" s="2">
        <v>403172</v>
      </c>
      <c r="W129" s="2">
        <v>28000</v>
      </c>
      <c r="X129" s="2">
        <v>44032.61893208557</v>
      </c>
      <c r="Y129" s="123">
        <v>734803.52309049666</v>
      </c>
      <c r="Z129" s="124">
        <v>197.15683474389499</v>
      </c>
      <c r="AB129" s="125">
        <v>-413051.76098165638</v>
      </c>
      <c r="AC129" s="126">
        <v>-110.82687442491451</v>
      </c>
      <c r="AE129" s="256">
        <v>115.19068164643011</v>
      </c>
      <c r="AF129" s="54">
        <v>85.826874424914536</v>
      </c>
      <c r="AG129" s="278">
        <v>60.826874424914536</v>
      </c>
      <c r="AH129" s="278">
        <v>35.826874424914536</v>
      </c>
      <c r="AI129" s="281">
        <v>10.826874424914536</v>
      </c>
    </row>
    <row r="130" spans="1:35" x14ac:dyDescent="0.2">
      <c r="A130" s="133">
        <v>301</v>
      </c>
      <c r="B130" s="35" t="s">
        <v>119</v>
      </c>
      <c r="C130" s="35">
        <v>14</v>
      </c>
      <c r="D130" s="8">
        <v>22073</v>
      </c>
      <c r="E130" s="115">
        <v>136884241.20046726</v>
      </c>
      <c r="F130" s="2">
        <v>58781323</v>
      </c>
      <c r="G130" s="6">
        <v>2972102.0019999999</v>
      </c>
      <c r="H130" s="2">
        <v>4407574.03140679</v>
      </c>
      <c r="I130" s="2">
        <v>62467154.246038988</v>
      </c>
      <c r="J130" s="2">
        <v>-3224225</v>
      </c>
      <c r="K130" s="2">
        <v>18264000</v>
      </c>
      <c r="L130" s="24">
        <v>-637889.32773468271</v>
      </c>
      <c r="M130" s="128">
        <v>7421576.4067131914</v>
      </c>
      <c r="N130" s="129">
        <v>336.22871411739192</v>
      </c>
      <c r="O130" s="8"/>
      <c r="P130" s="155">
        <v>57282187.333721764</v>
      </c>
      <c r="Q130" s="111">
        <v>24177467</v>
      </c>
      <c r="R130" s="2">
        <v>4407574.03140679</v>
      </c>
      <c r="S130" s="2">
        <v>1846242.1138345168</v>
      </c>
      <c r="T130" s="24">
        <v>16473134.692902697</v>
      </c>
      <c r="U130" s="24">
        <v>2263521.2470358135</v>
      </c>
      <c r="V130" s="2">
        <v>-3224225</v>
      </c>
      <c r="W130" s="2">
        <v>18264000</v>
      </c>
      <c r="X130" s="2">
        <v>263059.87443195673</v>
      </c>
      <c r="Y130" s="123">
        <v>7188586.6258900166</v>
      </c>
      <c r="Z130" s="124">
        <v>325.67329433652048</v>
      </c>
      <c r="AB130" s="125">
        <v>-232989.78082317486</v>
      </c>
      <c r="AC130" s="126">
        <v>-10.55541978087142</v>
      </c>
      <c r="AE130" s="256">
        <v>14.919227002387004</v>
      </c>
      <c r="AF130" s="54">
        <v>0</v>
      </c>
      <c r="AG130" s="278">
        <v>0</v>
      </c>
      <c r="AH130" s="278">
        <v>0</v>
      </c>
      <c r="AI130" s="281">
        <v>0</v>
      </c>
    </row>
    <row r="131" spans="1:35" x14ac:dyDescent="0.2">
      <c r="A131" s="132">
        <v>304</v>
      </c>
      <c r="B131" s="6" t="s">
        <v>120</v>
      </c>
      <c r="C131" s="6">
        <v>2</v>
      </c>
      <c r="D131" s="2">
        <v>892</v>
      </c>
      <c r="E131" s="115">
        <v>6357347.3256190466</v>
      </c>
      <c r="F131" s="2">
        <v>2498178</v>
      </c>
      <c r="G131" s="6">
        <v>127891.781</v>
      </c>
      <c r="H131" s="2">
        <v>1396293.9409782011</v>
      </c>
      <c r="I131" s="2">
        <v>2656064.7019725172</v>
      </c>
      <c r="J131" s="2">
        <v>-207006</v>
      </c>
      <c r="K131" s="2">
        <v>-20000</v>
      </c>
      <c r="L131" s="24">
        <v>57858.117079867836</v>
      </c>
      <c r="M131" s="128">
        <v>36216.981251804304</v>
      </c>
      <c r="N131" s="129">
        <v>40.601996919063119</v>
      </c>
      <c r="P131" s="155">
        <v>2183327.0709938947</v>
      </c>
      <c r="Q131" s="111">
        <v>957154</v>
      </c>
      <c r="R131" s="2">
        <v>1396293.9409782011</v>
      </c>
      <c r="S131" s="2">
        <v>79445.184565203599</v>
      </c>
      <c r="T131" s="24">
        <v>300540.06679572165</v>
      </c>
      <c r="U131" s="24">
        <v>-336212.44643917913</v>
      </c>
      <c r="V131" s="2">
        <v>-207006</v>
      </c>
      <c r="W131" s="2">
        <v>-20000</v>
      </c>
      <c r="X131" s="2">
        <v>10843.464059135536</v>
      </c>
      <c r="Y131" s="123">
        <v>-2268.86103481194</v>
      </c>
      <c r="Z131" s="124">
        <v>-2.5435661825245965</v>
      </c>
      <c r="AB131" s="125">
        <v>-38485.842286616244</v>
      </c>
      <c r="AC131" s="126">
        <v>-43.145563101587719</v>
      </c>
      <c r="AE131" s="256">
        <v>47.509370323103298</v>
      </c>
      <c r="AF131" s="54">
        <v>18.145563101587712</v>
      </c>
      <c r="AG131" s="278">
        <v>0</v>
      </c>
      <c r="AH131" s="278">
        <v>0</v>
      </c>
      <c r="AI131" s="281">
        <v>0</v>
      </c>
    </row>
    <row r="132" spans="1:35" x14ac:dyDescent="0.2">
      <c r="A132" s="132">
        <v>305</v>
      </c>
      <c r="B132" s="6" t="s">
        <v>121</v>
      </c>
      <c r="C132" s="6">
        <v>17</v>
      </c>
      <c r="D132" s="2">
        <v>15823</v>
      </c>
      <c r="E132" s="115">
        <v>98112336.853245869</v>
      </c>
      <c r="F132" s="2">
        <v>42958162</v>
      </c>
      <c r="G132" s="6">
        <v>2833559.2609999999</v>
      </c>
      <c r="H132" s="2">
        <v>6950553.7158594402</v>
      </c>
      <c r="I132" s="2">
        <v>47976242.714047357</v>
      </c>
      <c r="J132" s="2">
        <v>-1701829</v>
      </c>
      <c r="K132" s="2">
        <v>1112000</v>
      </c>
      <c r="L132" s="24">
        <v>-84336.59</v>
      </c>
      <c r="M132" s="128">
        <v>2100688.4276609235</v>
      </c>
      <c r="N132" s="129">
        <v>132.76170306900863</v>
      </c>
      <c r="P132" s="155">
        <v>36822713.114656858</v>
      </c>
      <c r="Q132" s="111">
        <v>17570160</v>
      </c>
      <c r="R132" s="2">
        <v>6950553.7158594402</v>
      </c>
      <c r="S132" s="2">
        <v>1760180.6520044233</v>
      </c>
      <c r="T132" s="24">
        <v>13528793.642920565</v>
      </c>
      <c r="U132" s="24">
        <v>-34122.382253193064</v>
      </c>
      <c r="V132" s="2">
        <v>-1701829</v>
      </c>
      <c r="W132" s="2">
        <v>1112000</v>
      </c>
      <c r="X132" s="2">
        <v>190125.15538532881</v>
      </c>
      <c r="Y132" s="123">
        <v>2553148.6692597121</v>
      </c>
      <c r="Z132" s="124">
        <v>161.35680144471416</v>
      </c>
      <c r="AB132" s="125">
        <v>452460.24159878865</v>
      </c>
      <c r="AC132" s="126">
        <v>28.595098375705533</v>
      </c>
      <c r="AE132" s="256">
        <v>-24.231291154189933</v>
      </c>
      <c r="AF132" s="54">
        <v>-3.5950983757055326</v>
      </c>
      <c r="AG132" s="278">
        <v>0</v>
      </c>
      <c r="AH132" s="278">
        <v>0</v>
      </c>
      <c r="AI132" s="281">
        <v>0</v>
      </c>
    </row>
    <row r="133" spans="1:35" x14ac:dyDescent="0.2">
      <c r="A133" s="132">
        <v>309</v>
      </c>
      <c r="B133" s="6" t="s">
        <v>122</v>
      </c>
      <c r="C133" s="6">
        <v>12</v>
      </c>
      <c r="D133" s="2">
        <v>7172</v>
      </c>
      <c r="E133" s="115">
        <v>41007640.835443698</v>
      </c>
      <c r="F133" s="2">
        <v>20885510</v>
      </c>
      <c r="G133" s="6">
        <v>1125430.7819999999</v>
      </c>
      <c r="H133" s="2">
        <v>1810735.3292721857</v>
      </c>
      <c r="I133" s="2">
        <v>21403498.236266762</v>
      </c>
      <c r="J133" s="2">
        <v>-834857</v>
      </c>
      <c r="K133" s="2">
        <v>631000</v>
      </c>
      <c r="L133" s="24">
        <v>-38226.76</v>
      </c>
      <c r="M133" s="128">
        <v>4051903.27209525</v>
      </c>
      <c r="N133" s="129">
        <v>564.96141551802145</v>
      </c>
      <c r="P133" s="155">
        <v>13984052.185394093</v>
      </c>
      <c r="Q133" s="111">
        <v>9912086</v>
      </c>
      <c r="R133" s="2">
        <v>1810735.3292721857</v>
      </c>
      <c r="S133" s="2">
        <v>699107.13176596863</v>
      </c>
      <c r="T133" s="24">
        <v>4737331.3006233908</v>
      </c>
      <c r="U133" s="24">
        <v>663073.89651689318</v>
      </c>
      <c r="V133" s="2">
        <v>-834857</v>
      </c>
      <c r="W133" s="2">
        <v>631000</v>
      </c>
      <c r="X133" s="2">
        <v>85461.92979634169</v>
      </c>
      <c r="Y133" s="123">
        <v>3719886.4025806859</v>
      </c>
      <c r="Z133" s="124">
        <v>518.66793120199191</v>
      </c>
      <c r="AB133" s="125">
        <v>-332016.86951456405</v>
      </c>
      <c r="AC133" s="126">
        <v>-46.29348431602957</v>
      </c>
      <c r="AE133" s="256">
        <v>50.65729153754512</v>
      </c>
      <c r="AF133" s="54">
        <v>21.293484316029549</v>
      </c>
      <c r="AG133" s="278">
        <v>0</v>
      </c>
      <c r="AH133" s="278">
        <v>0</v>
      </c>
      <c r="AI133" s="281">
        <v>0</v>
      </c>
    </row>
    <row r="134" spans="1:35" x14ac:dyDescent="0.2">
      <c r="A134" s="132">
        <v>312</v>
      </c>
      <c r="B134" s="6" t="s">
        <v>123</v>
      </c>
      <c r="C134" s="6">
        <v>13</v>
      </c>
      <c r="D134" s="2">
        <v>1399</v>
      </c>
      <c r="E134" s="115">
        <v>8857494.7302753292</v>
      </c>
      <c r="F134" s="2">
        <v>3511248</v>
      </c>
      <c r="G134" s="6">
        <v>455313.52600000001</v>
      </c>
      <c r="H134" s="2">
        <v>285860.9895604527</v>
      </c>
      <c r="I134" s="2">
        <v>4573678.1022011619</v>
      </c>
      <c r="J134" s="2">
        <v>-390789</v>
      </c>
      <c r="K134" s="2">
        <v>420000</v>
      </c>
      <c r="L134" s="24">
        <v>-7456.67</v>
      </c>
      <c r="M134" s="128">
        <v>5273.5574862845988</v>
      </c>
      <c r="N134" s="129">
        <v>3.7695192896959249</v>
      </c>
      <c r="P134" s="155">
        <v>2966641.7597346432</v>
      </c>
      <c r="Q134" s="111">
        <v>1495622</v>
      </c>
      <c r="R134" s="2">
        <v>285860.9895604527</v>
      </c>
      <c r="S134" s="2">
        <v>282836.52651692787</v>
      </c>
      <c r="T134" s="24">
        <v>1230054.0244169864</v>
      </c>
      <c r="U134" s="24">
        <v>-147383.77494344057</v>
      </c>
      <c r="V134" s="2">
        <v>-390789</v>
      </c>
      <c r="W134" s="2">
        <v>420000</v>
      </c>
      <c r="X134" s="2">
        <v>16931.629333708719</v>
      </c>
      <c r="Y134" s="123">
        <v>226490.63514999207</v>
      </c>
      <c r="Z134" s="124">
        <v>161.89466415296073</v>
      </c>
      <c r="AB134" s="125">
        <v>221217.07766370746</v>
      </c>
      <c r="AC134" s="126">
        <v>158.12514486326481</v>
      </c>
      <c r="AE134" s="256">
        <v>-153.76133764174921</v>
      </c>
      <c r="AF134" s="54">
        <v>-133.12514486326481</v>
      </c>
      <c r="AG134" s="278">
        <v>-108.12514486326481</v>
      </c>
      <c r="AH134" s="278">
        <v>-83.125144863264808</v>
      </c>
      <c r="AI134" s="281">
        <v>-58.125144863264808</v>
      </c>
    </row>
    <row r="135" spans="1:35" x14ac:dyDescent="0.2">
      <c r="A135" s="132">
        <v>316</v>
      </c>
      <c r="B135" s="6" t="s">
        <v>124</v>
      </c>
      <c r="C135" s="6">
        <v>7</v>
      </c>
      <c r="D135" s="2">
        <v>4647</v>
      </c>
      <c r="E135" s="115">
        <v>25043649.720939692</v>
      </c>
      <c r="F135" s="2">
        <v>14960682</v>
      </c>
      <c r="G135" s="6">
        <v>542376.74</v>
      </c>
      <c r="H135" s="2">
        <v>1206782.8653913043</v>
      </c>
      <c r="I135" s="2">
        <v>9545696.0941985492</v>
      </c>
      <c r="J135" s="2">
        <v>-1179057</v>
      </c>
      <c r="K135" s="2">
        <v>-126000</v>
      </c>
      <c r="L135" s="24">
        <v>-24768.510000000002</v>
      </c>
      <c r="M135" s="128">
        <v>-68400.511349839857</v>
      </c>
      <c r="N135" s="129">
        <v>-14.719283699126287</v>
      </c>
      <c r="P135" s="155">
        <v>6344666.1818012865</v>
      </c>
      <c r="Q135" s="111">
        <v>6853555</v>
      </c>
      <c r="R135" s="2">
        <v>1206782.8653913043</v>
      </c>
      <c r="S135" s="2">
        <v>336919.38509460154</v>
      </c>
      <c r="T135" s="24">
        <v>3264993.663465743</v>
      </c>
      <c r="U135" s="24">
        <v>-2379601.9291311447</v>
      </c>
      <c r="V135" s="2">
        <v>-1179057</v>
      </c>
      <c r="W135" s="2">
        <v>-126000</v>
      </c>
      <c r="X135" s="2">
        <v>56420.683679156391</v>
      </c>
      <c r="Y135" s="123">
        <v>1689346.4866983751</v>
      </c>
      <c r="Z135" s="124">
        <v>363.53485833836351</v>
      </c>
      <c r="AB135" s="125">
        <v>1757746.9980482149</v>
      </c>
      <c r="AC135" s="126">
        <v>378.25414203748977</v>
      </c>
      <c r="AE135" s="256">
        <v>-373.8903348159742</v>
      </c>
      <c r="AF135" s="54">
        <v>-353.25414203748977</v>
      </c>
      <c r="AG135" s="278">
        <v>-328.25414203748977</v>
      </c>
      <c r="AH135" s="278">
        <v>-303.25414203748977</v>
      </c>
      <c r="AI135" s="281">
        <v>-278.25414203748977</v>
      </c>
    </row>
    <row r="136" spans="1:35" x14ac:dyDescent="0.2">
      <c r="A136" s="132">
        <v>317</v>
      </c>
      <c r="B136" s="6" t="s">
        <v>125</v>
      </c>
      <c r="C136" s="6">
        <v>17</v>
      </c>
      <c r="D136" s="2">
        <v>2696</v>
      </c>
      <c r="E136" s="115">
        <v>17952218.079945471</v>
      </c>
      <c r="F136" s="2">
        <v>6250649</v>
      </c>
      <c r="G136" s="6">
        <v>438402.587</v>
      </c>
      <c r="H136" s="2">
        <v>529106.27465157839</v>
      </c>
      <c r="I136" s="2">
        <v>11347446.866419833</v>
      </c>
      <c r="J136" s="2">
        <v>-114930</v>
      </c>
      <c r="K136" s="2">
        <v>221000</v>
      </c>
      <c r="L136" s="24">
        <v>100447.71191071501</v>
      </c>
      <c r="M136" s="128">
        <v>619008.93621522409</v>
      </c>
      <c r="N136" s="129">
        <v>229.60272114808015</v>
      </c>
      <c r="P136" s="155">
        <v>7615458.2244388694</v>
      </c>
      <c r="Q136" s="111">
        <v>2876778</v>
      </c>
      <c r="R136" s="2">
        <v>529106.27465157839</v>
      </c>
      <c r="S136" s="2">
        <v>272331.60853454471</v>
      </c>
      <c r="T136" s="24">
        <v>3737707.2656318443</v>
      </c>
      <c r="U136" s="24">
        <v>545596.73438327736</v>
      </c>
      <c r="V136" s="2">
        <v>-114930</v>
      </c>
      <c r="W136" s="2">
        <v>221000</v>
      </c>
      <c r="X136" s="2">
        <v>30758.487453770762</v>
      </c>
      <c r="Y136" s="123">
        <v>482890.14621614665</v>
      </c>
      <c r="Z136" s="124">
        <v>179.11355571815528</v>
      </c>
      <c r="AB136" s="125">
        <v>-136118.78999907745</v>
      </c>
      <c r="AC136" s="126">
        <v>-50.489165429924867</v>
      </c>
      <c r="AE136" s="256">
        <v>54.852972651440439</v>
      </c>
      <c r="AF136" s="54">
        <v>25.489165429924867</v>
      </c>
      <c r="AG136" s="278">
        <v>0.48916542992486711</v>
      </c>
      <c r="AH136" s="278">
        <v>0</v>
      </c>
      <c r="AI136" s="281">
        <v>0</v>
      </c>
    </row>
    <row r="137" spans="1:35" x14ac:dyDescent="0.2">
      <c r="A137" s="132">
        <v>320</v>
      </c>
      <c r="B137" s="6" t="s">
        <v>126</v>
      </c>
      <c r="C137" s="6">
        <v>19</v>
      </c>
      <c r="D137" s="2">
        <v>7892</v>
      </c>
      <c r="E137" s="115">
        <v>58689708.020162247</v>
      </c>
      <c r="F137" s="2">
        <v>24599166</v>
      </c>
      <c r="G137" s="6">
        <v>899404.53399999999</v>
      </c>
      <c r="H137" s="2">
        <v>4372932.675008934</v>
      </c>
      <c r="I137" s="2">
        <v>27229750.240093857</v>
      </c>
      <c r="J137" s="2">
        <v>-451135</v>
      </c>
      <c r="K137" s="2">
        <v>635000</v>
      </c>
      <c r="L137" s="24">
        <v>1047903.8172809066</v>
      </c>
      <c r="M137" s="128">
        <v>-2452493.3883403647</v>
      </c>
      <c r="N137" s="129">
        <v>-310.75689157886018</v>
      </c>
      <c r="P137" s="155">
        <v>23025499.067211911</v>
      </c>
      <c r="Q137" s="111">
        <v>10756749</v>
      </c>
      <c r="R137" s="2">
        <v>4372932.675008934</v>
      </c>
      <c r="S137" s="2">
        <v>558701.72925663553</v>
      </c>
      <c r="T137" s="24">
        <v>5202897.6613787385</v>
      </c>
      <c r="U137" s="24">
        <v>-416282.47618778166</v>
      </c>
      <c r="V137" s="2">
        <v>-451135</v>
      </c>
      <c r="W137" s="2">
        <v>635000</v>
      </c>
      <c r="X137" s="2">
        <v>96181.391404567767</v>
      </c>
      <c r="Y137" s="123">
        <v>-2270454.0863508135</v>
      </c>
      <c r="Z137" s="124">
        <v>-287.69058367344314</v>
      </c>
      <c r="AB137" s="125">
        <v>182039.30198955117</v>
      </c>
      <c r="AC137" s="126">
        <v>23.066307905417027</v>
      </c>
      <c r="AE137" s="256">
        <v>-18.702500683901462</v>
      </c>
      <c r="AF137" s="54">
        <v>0</v>
      </c>
      <c r="AG137" s="278">
        <v>0</v>
      </c>
      <c r="AH137" s="278">
        <v>0</v>
      </c>
      <c r="AI137" s="281">
        <v>0</v>
      </c>
    </row>
    <row r="138" spans="1:35" x14ac:dyDescent="0.2">
      <c r="A138" s="132">
        <v>322</v>
      </c>
      <c r="B138" s="6" t="s">
        <v>127</v>
      </c>
      <c r="C138" s="6">
        <v>2</v>
      </c>
      <c r="D138" s="2">
        <v>6943</v>
      </c>
      <c r="E138" s="115">
        <v>44343374.894182205</v>
      </c>
      <c r="F138" s="2">
        <v>19446561</v>
      </c>
      <c r="G138" s="6">
        <v>637458.89300000004</v>
      </c>
      <c r="H138" s="2">
        <v>3191062.9376443122</v>
      </c>
      <c r="I138" s="2">
        <v>23681581.807425477</v>
      </c>
      <c r="J138" s="2">
        <v>-634086</v>
      </c>
      <c r="K138" s="2">
        <v>-183000</v>
      </c>
      <c r="L138" s="24">
        <v>1307601.456946579</v>
      </c>
      <c r="M138" s="128">
        <v>488602.28694100189</v>
      </c>
      <c r="N138" s="129">
        <v>70.373366979836078</v>
      </c>
      <c r="P138" s="155">
        <v>17856685.48565273</v>
      </c>
      <c r="Q138" s="111">
        <v>7805865</v>
      </c>
      <c r="R138" s="2">
        <v>3191062.9376443122</v>
      </c>
      <c r="S138" s="2">
        <v>395983.53397796047</v>
      </c>
      <c r="T138" s="24">
        <v>7468163.6285921838</v>
      </c>
      <c r="U138" s="24">
        <v>-33461.40253423246</v>
      </c>
      <c r="V138" s="2">
        <v>-634086</v>
      </c>
      <c r="W138" s="2">
        <v>-183000</v>
      </c>
      <c r="X138" s="2">
        <v>83223.54857404498</v>
      </c>
      <c r="Y138" s="123">
        <v>237065.76060154289</v>
      </c>
      <c r="Z138" s="124">
        <v>34.144571597514457</v>
      </c>
      <c r="AB138" s="125">
        <v>-251536.526339459</v>
      </c>
      <c r="AC138" s="126">
        <v>-36.228795382321621</v>
      </c>
      <c r="AE138" s="256">
        <v>40.592602603837207</v>
      </c>
      <c r="AF138" s="54">
        <v>11.228795382321621</v>
      </c>
      <c r="AG138" s="278">
        <v>0</v>
      </c>
      <c r="AH138" s="278">
        <v>0</v>
      </c>
      <c r="AI138" s="281">
        <v>0</v>
      </c>
    </row>
    <row r="139" spans="1:35" x14ac:dyDescent="0.2">
      <c r="A139" s="133">
        <v>398</v>
      </c>
      <c r="B139" s="35" t="s">
        <v>128</v>
      </c>
      <c r="C139" s="35">
        <v>7</v>
      </c>
      <c r="D139" s="8">
        <v>118644</v>
      </c>
      <c r="E139" s="115">
        <v>649866872.12920892</v>
      </c>
      <c r="F139" s="2">
        <v>393489328</v>
      </c>
      <c r="G139" s="6">
        <v>18996057.107999999</v>
      </c>
      <c r="H139" s="2">
        <v>36496060.580998205</v>
      </c>
      <c r="I139" s="2">
        <v>198818140.14752889</v>
      </c>
      <c r="J139" s="2">
        <v>-7222897</v>
      </c>
      <c r="K139" s="2">
        <v>19474000</v>
      </c>
      <c r="L139" s="24">
        <v>-632372.52</v>
      </c>
      <c r="M139" s="128">
        <v>10816189.227318186</v>
      </c>
      <c r="N139" s="129">
        <v>91.165075581725048</v>
      </c>
      <c r="O139" s="8"/>
      <c r="P139" s="155">
        <v>272735320.09618711</v>
      </c>
      <c r="Q139" s="111">
        <v>161671001</v>
      </c>
      <c r="R139" s="2">
        <v>36496060.580998205</v>
      </c>
      <c r="S139" s="2">
        <v>11800173.95297832</v>
      </c>
      <c r="T139" s="24">
        <v>49518870.261228152</v>
      </c>
      <c r="U139" s="24">
        <v>-685622.05813900731</v>
      </c>
      <c r="V139" s="2">
        <v>-7222897</v>
      </c>
      <c r="W139" s="2">
        <v>19474000</v>
      </c>
      <c r="X139" s="2">
        <v>1492504.613775162</v>
      </c>
      <c r="Y139" s="123">
        <v>-191228.74534630775</v>
      </c>
      <c r="Z139" s="124">
        <v>-1.6117860603680569</v>
      </c>
      <c r="AB139" s="125">
        <v>-11007417.972664494</v>
      </c>
      <c r="AC139" s="126">
        <v>-92.77686164209311</v>
      </c>
      <c r="AE139" s="256">
        <v>97.140668863608695</v>
      </c>
      <c r="AF139" s="54">
        <v>67.77686164209311</v>
      </c>
      <c r="AG139" s="278">
        <v>42.77686164209311</v>
      </c>
      <c r="AH139" s="278">
        <v>17.77686164209311</v>
      </c>
      <c r="AI139" s="281">
        <v>0</v>
      </c>
    </row>
    <row r="140" spans="1:35" x14ac:dyDescent="0.2">
      <c r="A140" s="132">
        <v>399</v>
      </c>
      <c r="B140" s="6" t="s">
        <v>129</v>
      </c>
      <c r="C140" s="6">
        <v>15</v>
      </c>
      <c r="D140" s="2">
        <v>8068</v>
      </c>
      <c r="E140" s="115">
        <v>45279407.018816493</v>
      </c>
      <c r="F140" s="2">
        <v>28085582</v>
      </c>
      <c r="G140" s="6">
        <v>778288.64700000011</v>
      </c>
      <c r="H140" s="2">
        <v>1218938.1649791542</v>
      </c>
      <c r="I140" s="2">
        <v>15799064.852698227</v>
      </c>
      <c r="J140" s="2">
        <v>-914424</v>
      </c>
      <c r="K140" s="2">
        <v>-93000</v>
      </c>
      <c r="L140" s="24">
        <v>-43002.44</v>
      </c>
      <c r="M140" s="128">
        <v>-361954.91413911193</v>
      </c>
      <c r="N140" s="129">
        <v>-44.86302852492711</v>
      </c>
      <c r="P140" s="155">
        <v>17019073.707379166</v>
      </c>
      <c r="Q140" s="111">
        <v>12570921</v>
      </c>
      <c r="R140" s="2">
        <v>1218938.1649791542</v>
      </c>
      <c r="S140" s="2">
        <v>483465.66700730834</v>
      </c>
      <c r="T140" s="24">
        <v>6775678.3076108927</v>
      </c>
      <c r="U140" s="24">
        <v>-1598586.0378575025</v>
      </c>
      <c r="V140" s="2">
        <v>-914424</v>
      </c>
      <c r="W140" s="2">
        <v>-93000</v>
      </c>
      <c r="X140" s="2">
        <v>100470.27607379256</v>
      </c>
      <c r="Y140" s="123">
        <v>1524389.6704344787</v>
      </c>
      <c r="Z140" s="124">
        <v>188.94269588925121</v>
      </c>
      <c r="AB140" s="125">
        <v>1886344.5845735907</v>
      </c>
      <c r="AC140" s="126">
        <v>233.80572441417831</v>
      </c>
      <c r="AE140" s="256">
        <v>-229.44191719266274</v>
      </c>
      <c r="AF140" s="54">
        <v>-208.80572441417831</v>
      </c>
      <c r="AG140" s="278">
        <v>-183.80572441417831</v>
      </c>
      <c r="AH140" s="278">
        <v>-158.80572441417831</v>
      </c>
      <c r="AI140" s="281">
        <v>-133.80572441417831</v>
      </c>
    </row>
    <row r="141" spans="1:35" x14ac:dyDescent="0.2">
      <c r="A141" s="132">
        <v>400</v>
      </c>
      <c r="B141" s="6" t="s">
        <v>130</v>
      </c>
      <c r="C141" s="6">
        <v>2</v>
      </c>
      <c r="D141" s="2">
        <v>8542</v>
      </c>
      <c r="E141" s="115">
        <v>49064889.041446455</v>
      </c>
      <c r="F141" s="2">
        <v>25511269</v>
      </c>
      <c r="G141" s="6">
        <v>1510806.0319999999</v>
      </c>
      <c r="H141" s="2">
        <v>1902218.0995435377</v>
      </c>
      <c r="I141" s="2">
        <v>20175157.122156255</v>
      </c>
      <c r="J141" s="2">
        <v>250196</v>
      </c>
      <c r="K141" s="2">
        <v>67000</v>
      </c>
      <c r="L141" s="24">
        <v>-45528.86</v>
      </c>
      <c r="M141" s="128">
        <v>397286.07225333957</v>
      </c>
      <c r="N141" s="129">
        <v>46.509725152580145</v>
      </c>
      <c r="P141" s="155">
        <v>20195881.365978446</v>
      </c>
      <c r="Q141" s="111">
        <v>11010266</v>
      </c>
      <c r="R141" s="2">
        <v>1902218.0995435377</v>
      </c>
      <c r="S141" s="2">
        <v>938498.65187554853</v>
      </c>
      <c r="T141" s="24">
        <v>6316615.1020600786</v>
      </c>
      <c r="U141" s="24">
        <v>130271.07565188526</v>
      </c>
      <c r="V141" s="2">
        <v>250196</v>
      </c>
      <c r="W141" s="2">
        <v>67000</v>
      </c>
      <c r="X141" s="2">
        <v>104408.95636178579</v>
      </c>
      <c r="Y141" s="123">
        <v>523592.51951438934</v>
      </c>
      <c r="Z141" s="124">
        <v>61.296244382391635</v>
      </c>
      <c r="AB141" s="125">
        <v>126306.44726104976</v>
      </c>
      <c r="AC141" s="126">
        <v>14.786519229811491</v>
      </c>
      <c r="AE141" s="256">
        <v>-10.422712008295903</v>
      </c>
      <c r="AF141" s="54">
        <v>0</v>
      </c>
      <c r="AG141" s="278">
        <v>0</v>
      </c>
      <c r="AH141" s="278">
        <v>0</v>
      </c>
      <c r="AI141" s="281">
        <v>0</v>
      </c>
    </row>
    <row r="142" spans="1:35" x14ac:dyDescent="0.2">
      <c r="A142" s="132">
        <v>402</v>
      </c>
      <c r="B142" s="6" t="s">
        <v>131</v>
      </c>
      <c r="C142" s="6">
        <v>11</v>
      </c>
      <c r="D142" s="2">
        <v>10093</v>
      </c>
      <c r="E142" s="115">
        <v>61788385.580339655</v>
      </c>
      <c r="F142" s="2">
        <v>26510331</v>
      </c>
      <c r="G142" s="6">
        <v>1458229.4110000003</v>
      </c>
      <c r="H142" s="2">
        <v>2206178.1372769512</v>
      </c>
      <c r="I142" s="2">
        <v>31940498.777439196</v>
      </c>
      <c r="J142" s="2">
        <v>-698251</v>
      </c>
      <c r="K142" s="2">
        <v>1636000</v>
      </c>
      <c r="L142" s="24">
        <v>-323196.26192377746</v>
      </c>
      <c r="M142" s="128">
        <v>1587797.0073002675</v>
      </c>
      <c r="N142" s="129">
        <v>157.3166558308003</v>
      </c>
      <c r="P142" s="155">
        <v>22691848.660294048</v>
      </c>
      <c r="Q142" s="111">
        <v>11071814</v>
      </c>
      <c r="R142" s="2">
        <v>2206178.1372769512</v>
      </c>
      <c r="S142" s="2">
        <v>905838.54403672076</v>
      </c>
      <c r="T142" s="24">
        <v>8386195.0574309751</v>
      </c>
      <c r="U142" s="24">
        <v>594911.1582535248</v>
      </c>
      <c r="V142" s="2">
        <v>-698251</v>
      </c>
      <c r="W142" s="2">
        <v>1636000</v>
      </c>
      <c r="X142" s="2">
        <v>119736.98078092851</v>
      </c>
      <c r="Y142" s="123">
        <v>1530574.2174850516</v>
      </c>
      <c r="Z142" s="124">
        <v>151.6471036842417</v>
      </c>
      <c r="AB142" s="125">
        <v>-57222.78981521586</v>
      </c>
      <c r="AC142" s="126">
        <v>-5.6695521465585914</v>
      </c>
      <c r="AE142" s="256">
        <v>10.033359368074173</v>
      </c>
      <c r="AF142" s="54">
        <v>0</v>
      </c>
      <c r="AG142" s="278">
        <v>0</v>
      </c>
      <c r="AH142" s="278">
        <v>0</v>
      </c>
      <c r="AI142" s="281">
        <v>0</v>
      </c>
    </row>
    <row r="143" spans="1:35" x14ac:dyDescent="0.2">
      <c r="A143" s="132">
        <v>403</v>
      </c>
      <c r="B143" s="6" t="s">
        <v>132</v>
      </c>
      <c r="C143" s="6">
        <v>14</v>
      </c>
      <c r="D143" s="2">
        <v>3259</v>
      </c>
      <c r="E143" s="115">
        <v>19653478.551190171</v>
      </c>
      <c r="F143" s="2">
        <v>8599306</v>
      </c>
      <c r="G143" s="6">
        <v>858863.50799999991</v>
      </c>
      <c r="H143" s="2">
        <v>934398.14753305528</v>
      </c>
      <c r="I143" s="2">
        <v>10762209.218684807</v>
      </c>
      <c r="J143" s="2">
        <v>-217031</v>
      </c>
      <c r="K143" s="2">
        <v>-88000</v>
      </c>
      <c r="L143" s="24">
        <v>-123603.43469970231</v>
      </c>
      <c r="M143" s="128">
        <v>1319870.757727395</v>
      </c>
      <c r="N143" s="129">
        <v>404.99256143829246</v>
      </c>
      <c r="P143" s="155">
        <v>6924361.1028336687</v>
      </c>
      <c r="Q143" s="111">
        <v>3805818</v>
      </c>
      <c r="R143" s="2">
        <v>934398.14753305528</v>
      </c>
      <c r="S143" s="2">
        <v>533518.02106327855</v>
      </c>
      <c r="T143" s="24">
        <v>1878427.3337016422</v>
      </c>
      <c r="U143" s="24">
        <v>936605.25009395287</v>
      </c>
      <c r="V143" s="2">
        <v>-217031</v>
      </c>
      <c r="W143" s="2">
        <v>-88000</v>
      </c>
      <c r="X143" s="2">
        <v>38781.149186966788</v>
      </c>
      <c r="Y143" s="123">
        <v>898155.79874522705</v>
      </c>
      <c r="Z143" s="124">
        <v>275.59245128727434</v>
      </c>
      <c r="AB143" s="125">
        <v>-421714.958982168</v>
      </c>
      <c r="AC143" s="126">
        <v>-129.40011015101811</v>
      </c>
      <c r="AE143" s="256">
        <v>133.76391737253368</v>
      </c>
      <c r="AF143" s="54">
        <v>104.40011015101811</v>
      </c>
      <c r="AG143" s="278">
        <v>79.400110151018112</v>
      </c>
      <c r="AH143" s="278">
        <v>54.400110151018112</v>
      </c>
      <c r="AI143" s="281">
        <v>29.400110151018112</v>
      </c>
    </row>
    <row r="144" spans="1:35" x14ac:dyDescent="0.2">
      <c r="A144" s="132">
        <v>405</v>
      </c>
      <c r="B144" s="6" t="s">
        <v>133</v>
      </c>
      <c r="C144" s="6">
        <v>9</v>
      </c>
      <c r="D144" s="2">
        <v>72794</v>
      </c>
      <c r="E144" s="115">
        <v>410463921.70107019</v>
      </c>
      <c r="F144" s="2">
        <v>255100373</v>
      </c>
      <c r="G144" s="6">
        <v>18581842.303999998</v>
      </c>
      <c r="H144" s="2">
        <v>25345096.210444309</v>
      </c>
      <c r="I144" s="2">
        <v>115242993.39730719</v>
      </c>
      <c r="J144" s="2">
        <v>-7394315</v>
      </c>
      <c r="K144" s="2">
        <v>18012000</v>
      </c>
      <c r="L144" s="24">
        <v>-387992.02</v>
      </c>
      <c r="M144" s="128">
        <v>14812060.230681259</v>
      </c>
      <c r="N144" s="129">
        <v>203.47913606452812</v>
      </c>
      <c r="P144" s="155">
        <v>163765939.11927482</v>
      </c>
      <c r="Q144" s="111">
        <v>110459924</v>
      </c>
      <c r="R144" s="2">
        <v>25345096.210444309</v>
      </c>
      <c r="S144" s="2">
        <v>11542867.570221638</v>
      </c>
      <c r="T144" s="24">
        <v>26755001.472158331</v>
      </c>
      <c r="U144" s="24">
        <v>-6695461.88878203</v>
      </c>
      <c r="V144" s="2">
        <v>-7394315</v>
      </c>
      <c r="W144" s="2">
        <v>18012000</v>
      </c>
      <c r="X144" s="2">
        <v>925949.38277064427</v>
      </c>
      <c r="Y144" s="123">
        <v>15185122.627538085</v>
      </c>
      <c r="Z144" s="124">
        <v>208.60404192018689</v>
      </c>
      <c r="AB144" s="125">
        <v>373062.3968568258</v>
      </c>
      <c r="AC144" s="126">
        <v>5.1249058556587874</v>
      </c>
      <c r="AE144" s="256">
        <v>-0.76109863414319534</v>
      </c>
      <c r="AF144" s="54">
        <v>0</v>
      </c>
      <c r="AG144" s="278">
        <v>0</v>
      </c>
      <c r="AH144" s="278">
        <v>0</v>
      </c>
      <c r="AI144" s="281">
        <v>0</v>
      </c>
    </row>
    <row r="145" spans="1:35" x14ac:dyDescent="0.2">
      <c r="A145" s="132">
        <v>407</v>
      </c>
      <c r="B145" s="6" t="s">
        <v>134</v>
      </c>
      <c r="C145" s="6">
        <v>1</v>
      </c>
      <c r="D145" s="2">
        <v>2779</v>
      </c>
      <c r="E145" s="115">
        <v>15582269.950710064</v>
      </c>
      <c r="F145" s="2">
        <v>8023647</v>
      </c>
      <c r="G145" s="6">
        <v>356297.88599999994</v>
      </c>
      <c r="H145" s="2">
        <v>549456.23815025948</v>
      </c>
      <c r="I145" s="2">
        <v>7317311.2172996681</v>
      </c>
      <c r="J145" s="2">
        <v>-749700</v>
      </c>
      <c r="K145" s="2">
        <v>1454000</v>
      </c>
      <c r="L145" s="24">
        <v>78846.359819969482</v>
      </c>
      <c r="M145" s="128">
        <v>1289896.0309198943</v>
      </c>
      <c r="N145" s="129">
        <v>464.15834146091913</v>
      </c>
      <c r="P145" s="155">
        <v>7054812.4843011079</v>
      </c>
      <c r="Q145" s="111">
        <v>3420176</v>
      </c>
      <c r="R145" s="2">
        <v>549456.23815025948</v>
      </c>
      <c r="S145" s="2">
        <v>221328.93210285238</v>
      </c>
      <c r="T145" s="24">
        <v>2408662.3023613305</v>
      </c>
      <c r="U145" s="24">
        <v>699719.21322063566</v>
      </c>
      <c r="V145" s="2">
        <v>-749700</v>
      </c>
      <c r="W145" s="2">
        <v>1454000</v>
      </c>
      <c r="X145" s="2">
        <v>33478.930608335308</v>
      </c>
      <c r="Y145" s="123">
        <v>982309.13214230537</v>
      </c>
      <c r="Z145" s="124">
        <v>353.47575823760536</v>
      </c>
      <c r="AB145" s="125">
        <v>-307586.89877758897</v>
      </c>
      <c r="AC145" s="126">
        <v>-110.68258322331377</v>
      </c>
      <c r="AE145" s="256">
        <v>115.04639044482934</v>
      </c>
      <c r="AF145" s="54">
        <v>85.68258322331377</v>
      </c>
      <c r="AG145" s="278">
        <v>60.68258322331377</v>
      </c>
      <c r="AH145" s="278">
        <v>35.68258322331377</v>
      </c>
      <c r="AI145" s="281">
        <v>10.68258322331377</v>
      </c>
    </row>
    <row r="146" spans="1:35" x14ac:dyDescent="0.2">
      <c r="A146" s="132">
        <v>408</v>
      </c>
      <c r="B146" s="6" t="s">
        <v>135</v>
      </c>
      <c r="C146" s="6">
        <v>14</v>
      </c>
      <c r="D146" s="2">
        <v>14733</v>
      </c>
      <c r="E146" s="115">
        <v>83027711.79151471</v>
      </c>
      <c r="F146" s="2">
        <v>44339877</v>
      </c>
      <c r="G146" s="6">
        <v>1888741.798</v>
      </c>
      <c r="H146" s="2">
        <v>2834757.7869112571</v>
      </c>
      <c r="I146" s="2">
        <v>37707366.681303032</v>
      </c>
      <c r="J146" s="2">
        <v>-1230923</v>
      </c>
      <c r="K146" s="2">
        <v>-124000</v>
      </c>
      <c r="L146" s="24">
        <v>-78526.89</v>
      </c>
      <c r="M146" s="128">
        <v>2466635.3646995719</v>
      </c>
      <c r="N146" s="129">
        <v>167.42247775059877</v>
      </c>
      <c r="P146" s="155">
        <v>36433909.519751117</v>
      </c>
      <c r="Q146" s="111">
        <v>19381281</v>
      </c>
      <c r="R146" s="2">
        <v>2834757.7869112571</v>
      </c>
      <c r="S146" s="2">
        <v>1173268.8337347063</v>
      </c>
      <c r="T146" s="24">
        <v>12981654.691175824</v>
      </c>
      <c r="U146" s="24">
        <v>2723756.2676889068</v>
      </c>
      <c r="V146" s="2">
        <v>-1230923</v>
      </c>
      <c r="W146" s="2">
        <v>-124000</v>
      </c>
      <c r="X146" s="2">
        <v>178395.36986304575</v>
      </c>
      <c r="Y146" s="123">
        <v>1484281.4296226278</v>
      </c>
      <c r="Z146" s="124">
        <v>100.74536276539929</v>
      </c>
      <c r="AB146" s="125">
        <v>-982353.93507694406</v>
      </c>
      <c r="AC146" s="126">
        <v>-66.677114985199495</v>
      </c>
      <c r="AE146" s="256">
        <v>71.040922206715052</v>
      </c>
      <c r="AF146" s="54">
        <v>41.677114985199481</v>
      </c>
      <c r="AG146" s="278">
        <v>16.677114985199481</v>
      </c>
      <c r="AH146" s="278">
        <v>0</v>
      </c>
      <c r="AI146" s="281">
        <v>0</v>
      </c>
    </row>
    <row r="147" spans="1:35" x14ac:dyDescent="0.2">
      <c r="A147" s="132">
        <v>410</v>
      </c>
      <c r="B147" s="6" t="s">
        <v>136</v>
      </c>
      <c r="C147" s="6">
        <v>13</v>
      </c>
      <c r="D147" s="2">
        <v>18709</v>
      </c>
      <c r="E147" s="115">
        <v>103273133.63696343</v>
      </c>
      <c r="F147" s="2">
        <v>59774180</v>
      </c>
      <c r="G147" s="6">
        <v>1804073.4739999999</v>
      </c>
      <c r="H147" s="2">
        <v>4763726.1822894569</v>
      </c>
      <c r="I147" s="2">
        <v>38929782.400935791</v>
      </c>
      <c r="J147" s="2">
        <v>-2930708</v>
      </c>
      <c r="K147" s="2">
        <v>973000</v>
      </c>
      <c r="L147" s="24">
        <v>-99718.97</v>
      </c>
      <c r="M147" s="128">
        <v>140639.39026183009</v>
      </c>
      <c r="N147" s="129">
        <v>7.5172051024549731</v>
      </c>
      <c r="P147" s="155">
        <v>45639202.977337368</v>
      </c>
      <c r="Q147" s="111">
        <v>26862933</v>
      </c>
      <c r="R147" s="2">
        <v>4763726.1822894569</v>
      </c>
      <c r="S147" s="2">
        <v>1120673.6585450948</v>
      </c>
      <c r="T147" s="24">
        <v>19695478.372864492</v>
      </c>
      <c r="U147" s="24">
        <v>-2750692.7816797001</v>
      </c>
      <c r="V147" s="2">
        <v>-2930708</v>
      </c>
      <c r="W147" s="2">
        <v>973000</v>
      </c>
      <c r="X147" s="2">
        <v>227272.81804586411</v>
      </c>
      <c r="Y147" s="123">
        <v>2322480.2727278396</v>
      </c>
      <c r="Z147" s="124">
        <v>124.13706091869366</v>
      </c>
      <c r="AB147" s="125">
        <v>2181840.8824660094</v>
      </c>
      <c r="AC147" s="126">
        <v>116.61985581623867</v>
      </c>
      <c r="AE147" s="256">
        <v>-112.2560485947231</v>
      </c>
      <c r="AF147" s="54">
        <v>-91.619855816238697</v>
      </c>
      <c r="AG147" s="278">
        <v>-66.619855816238697</v>
      </c>
      <c r="AH147" s="278">
        <v>-41.619855816238697</v>
      </c>
      <c r="AI147" s="281">
        <v>-16.619855816238697</v>
      </c>
    </row>
    <row r="148" spans="1:35" x14ac:dyDescent="0.2">
      <c r="A148" s="132">
        <v>416</v>
      </c>
      <c r="B148" s="6" t="s">
        <v>137</v>
      </c>
      <c r="C148" s="6">
        <v>9</v>
      </c>
      <c r="D148" s="2">
        <v>3116</v>
      </c>
      <c r="E148" s="115">
        <v>16355550.15256878</v>
      </c>
      <c r="F148" s="2">
        <v>9369193</v>
      </c>
      <c r="G148" s="6">
        <v>415712.23199999996</v>
      </c>
      <c r="H148" s="2">
        <v>813084.4714177486</v>
      </c>
      <c r="I148" s="2">
        <v>6931252.2604968091</v>
      </c>
      <c r="J148" s="2">
        <v>-746597</v>
      </c>
      <c r="K148" s="2">
        <v>-69000</v>
      </c>
      <c r="L148" s="24">
        <v>139416.20305619785</v>
      </c>
      <c r="M148" s="128">
        <v>218678.60828958056</v>
      </c>
      <c r="N148" s="129">
        <v>70.179270953010445</v>
      </c>
      <c r="P148" s="155">
        <v>7810025.8907450521</v>
      </c>
      <c r="Q148" s="111">
        <v>4080000</v>
      </c>
      <c r="R148" s="2">
        <v>813084.4714177486</v>
      </c>
      <c r="S148" s="2">
        <v>258236.57109953556</v>
      </c>
      <c r="T148" s="24">
        <v>2657863.35769775</v>
      </c>
      <c r="U148" s="24">
        <v>665585.59280090616</v>
      </c>
      <c r="V148" s="2">
        <v>-746597</v>
      </c>
      <c r="W148" s="2">
        <v>-69000</v>
      </c>
      <c r="X148" s="2">
        <v>37641.374678431261</v>
      </c>
      <c r="Y148" s="123">
        <v>-113211.52305068169</v>
      </c>
      <c r="Z148" s="124">
        <v>-36.332324470693742</v>
      </c>
      <c r="AB148" s="125">
        <v>-331890.13134026225</v>
      </c>
      <c r="AC148" s="126">
        <v>-106.51159542370419</v>
      </c>
      <c r="AE148" s="256">
        <v>110.87540264521976</v>
      </c>
      <c r="AF148" s="54">
        <v>81.511595423704193</v>
      </c>
      <c r="AG148" s="278">
        <v>56.511595423704193</v>
      </c>
      <c r="AH148" s="278">
        <v>31.511595423704193</v>
      </c>
      <c r="AI148" s="281">
        <v>6.5115954237041933</v>
      </c>
    </row>
    <row r="149" spans="1:35" x14ac:dyDescent="0.2">
      <c r="A149" s="132">
        <v>418</v>
      </c>
      <c r="B149" s="6" t="s">
        <v>138</v>
      </c>
      <c r="C149" s="6">
        <v>6</v>
      </c>
      <c r="D149" s="2">
        <v>22233</v>
      </c>
      <c r="E149" s="115">
        <v>121439147.35066923</v>
      </c>
      <c r="F149" s="2">
        <v>79942513</v>
      </c>
      <c r="G149" s="6">
        <v>3391055.6439999994</v>
      </c>
      <c r="H149" s="2">
        <v>5263242.633779631</v>
      </c>
      <c r="I149" s="2">
        <v>29456377.605114531</v>
      </c>
      <c r="J149" s="2">
        <v>-3274059</v>
      </c>
      <c r="K149" s="2">
        <v>-193000</v>
      </c>
      <c r="L149" s="24">
        <v>1513000.4111490999</v>
      </c>
      <c r="M149" s="128">
        <v>-8366017.8789241761</v>
      </c>
      <c r="N149" s="129">
        <v>-376.2883047237969</v>
      </c>
      <c r="P149" s="155">
        <v>60918391.828360729</v>
      </c>
      <c r="Q149" s="111">
        <v>33207980</v>
      </c>
      <c r="R149" s="2">
        <v>5263242.633779631</v>
      </c>
      <c r="S149" s="2">
        <v>2106492.2186708408</v>
      </c>
      <c r="T149" s="24">
        <v>19368941.180979811</v>
      </c>
      <c r="U149" s="24">
        <v>-2759872.5846576751</v>
      </c>
      <c r="V149" s="2">
        <v>-3274059</v>
      </c>
      <c r="W149" s="2">
        <v>-193000</v>
      </c>
      <c r="X149" s="2">
        <v>283799.21026636928</v>
      </c>
      <c r="Y149" s="123">
        <v>-6914868.1693217605</v>
      </c>
      <c r="Z149" s="124">
        <v>-311.01822378094545</v>
      </c>
      <c r="AB149" s="125">
        <v>1451149.7096024156</v>
      </c>
      <c r="AC149" s="126">
        <v>65.270080942851422</v>
      </c>
      <c r="AE149" s="256">
        <v>-60.906273721335879</v>
      </c>
      <c r="AF149" s="54">
        <v>-40.27008094285145</v>
      </c>
      <c r="AG149" s="278">
        <v>-15.27008094285145</v>
      </c>
      <c r="AH149" s="278">
        <v>0</v>
      </c>
      <c r="AI149" s="281">
        <v>0</v>
      </c>
    </row>
    <row r="150" spans="1:35" x14ac:dyDescent="0.2">
      <c r="A150" s="132">
        <v>420</v>
      </c>
      <c r="B150" s="6" t="s">
        <v>139</v>
      </c>
      <c r="C150" s="6">
        <v>11</v>
      </c>
      <c r="D150" s="2">
        <v>10015</v>
      </c>
      <c r="E150" s="115">
        <v>57201536.284957021</v>
      </c>
      <c r="F150" s="2">
        <v>29623927</v>
      </c>
      <c r="G150" s="6">
        <v>1918891.28</v>
      </c>
      <c r="H150" s="2">
        <v>2353260.6561810598</v>
      </c>
      <c r="I150" s="2">
        <v>27220506.052900091</v>
      </c>
      <c r="J150" s="2">
        <v>-1235952</v>
      </c>
      <c r="K150" s="2">
        <v>996000</v>
      </c>
      <c r="L150" s="24">
        <v>-53379.95</v>
      </c>
      <c r="M150" s="128">
        <v>3728476.6541241305</v>
      </c>
      <c r="N150" s="129">
        <v>372.28923156506545</v>
      </c>
      <c r="P150" s="155">
        <v>21681396.96868873</v>
      </c>
      <c r="Q150" s="111">
        <v>12042533</v>
      </c>
      <c r="R150" s="2">
        <v>2353260.6561810598</v>
      </c>
      <c r="S150" s="2">
        <v>1191997.4114689964</v>
      </c>
      <c r="T150" s="24">
        <v>5791980.3142535929</v>
      </c>
      <c r="U150" s="24">
        <v>2776523.1201872779</v>
      </c>
      <c r="V150" s="2">
        <v>-1235952</v>
      </c>
      <c r="W150" s="2">
        <v>996000</v>
      </c>
      <c r="X150" s="2">
        <v>122502.30353800433</v>
      </c>
      <c r="Y150" s="123">
        <v>2357447.8369402029</v>
      </c>
      <c r="Z150" s="124">
        <v>235.39169614979559</v>
      </c>
      <c r="AB150" s="125">
        <v>-1371028.8171839276</v>
      </c>
      <c r="AC150" s="126">
        <v>-136.89753541526986</v>
      </c>
      <c r="AE150" s="256">
        <v>141.26134263678543</v>
      </c>
      <c r="AF150" s="54">
        <v>111.89753541526986</v>
      </c>
      <c r="AG150" s="278">
        <v>86.897535415269857</v>
      </c>
      <c r="AH150" s="278">
        <v>61.897535415269857</v>
      </c>
      <c r="AI150" s="281">
        <v>36.897535415269857</v>
      </c>
    </row>
    <row r="151" spans="1:35" x14ac:dyDescent="0.2">
      <c r="A151" s="132">
        <v>421</v>
      </c>
      <c r="B151" s="6" t="s">
        <v>140</v>
      </c>
      <c r="C151" s="6">
        <v>16</v>
      </c>
      <c r="D151" s="2">
        <v>817</v>
      </c>
      <c r="E151" s="115">
        <v>5419655.2523226384</v>
      </c>
      <c r="F151" s="2">
        <v>1932132</v>
      </c>
      <c r="G151" s="6">
        <v>286674.27600000001</v>
      </c>
      <c r="H151" s="2">
        <v>248400.4429922573</v>
      </c>
      <c r="I151" s="2">
        <v>3265994.5714921611</v>
      </c>
      <c r="J151" s="2">
        <v>-176029</v>
      </c>
      <c r="K151" s="2">
        <v>-17000</v>
      </c>
      <c r="L151" s="24">
        <v>80238.120024066753</v>
      </c>
      <c r="M151" s="128">
        <v>40278.918137713932</v>
      </c>
      <c r="N151" s="129">
        <v>49.30100139255071</v>
      </c>
      <c r="P151" s="155">
        <v>2082829.4722582726</v>
      </c>
      <c r="Q151" s="111">
        <v>852778</v>
      </c>
      <c r="R151" s="2">
        <v>248400.4429922573</v>
      </c>
      <c r="S151" s="2">
        <v>178079.39328733031</v>
      </c>
      <c r="T151" s="24">
        <v>962057.23152345745</v>
      </c>
      <c r="U151" s="24">
        <v>77404.301720520685</v>
      </c>
      <c r="V151" s="2">
        <v>-176029</v>
      </c>
      <c r="W151" s="2">
        <v>-17000</v>
      </c>
      <c r="X151" s="2">
        <v>9598.0433925745128</v>
      </c>
      <c r="Y151" s="123">
        <v>52458.940657867584</v>
      </c>
      <c r="Z151" s="124">
        <v>64.209229691392395</v>
      </c>
      <c r="AB151" s="125">
        <v>12180.022520153652</v>
      </c>
      <c r="AC151" s="126">
        <v>14.90822829884168</v>
      </c>
      <c r="AE151" s="256">
        <v>-10.544421077326099</v>
      </c>
      <c r="AF151" s="54">
        <v>0</v>
      </c>
      <c r="AG151" s="278">
        <v>0</v>
      </c>
      <c r="AH151" s="278">
        <v>0</v>
      </c>
      <c r="AI151" s="281">
        <v>0</v>
      </c>
    </row>
    <row r="152" spans="1:35" x14ac:dyDescent="0.2">
      <c r="A152" s="132">
        <v>422</v>
      </c>
      <c r="B152" s="6" t="s">
        <v>141</v>
      </c>
      <c r="C152" s="6">
        <v>12</v>
      </c>
      <c r="D152" s="2">
        <v>12117</v>
      </c>
      <c r="E152" s="115">
        <v>77517539.972314984</v>
      </c>
      <c r="F152" s="2">
        <v>34544661</v>
      </c>
      <c r="G152" s="6">
        <v>3742027.5069999998</v>
      </c>
      <c r="H152" s="2">
        <v>3340772.5685736751</v>
      </c>
      <c r="I152" s="2">
        <v>40608125.979690641</v>
      </c>
      <c r="J152" s="2">
        <v>-864311</v>
      </c>
      <c r="K152" s="2">
        <v>1025000</v>
      </c>
      <c r="L152" s="24">
        <v>-64583.61</v>
      </c>
      <c r="M152" s="128">
        <v>4943319.6929493407</v>
      </c>
      <c r="N152" s="129">
        <v>407.96564272916902</v>
      </c>
      <c r="P152" s="155">
        <v>27328256.584436044</v>
      </c>
      <c r="Q152" s="111">
        <v>15160133</v>
      </c>
      <c r="R152" s="2">
        <v>3340772.5685736751</v>
      </c>
      <c r="S152" s="2">
        <v>2324512.6748347003</v>
      </c>
      <c r="T152" s="24">
        <v>7710920.748874818</v>
      </c>
      <c r="U152" s="24">
        <v>1990636.2783502527</v>
      </c>
      <c r="V152" s="2">
        <v>-864311</v>
      </c>
      <c r="W152" s="2">
        <v>1025000</v>
      </c>
      <c r="X152" s="2">
        <v>146880.38064193566</v>
      </c>
      <c r="Y152" s="123">
        <v>3506288.0668393373</v>
      </c>
      <c r="Z152" s="124">
        <v>289.36932135341567</v>
      </c>
      <c r="AB152" s="125">
        <v>-1437031.6261100033</v>
      </c>
      <c r="AC152" s="126">
        <v>-118.59632137575335</v>
      </c>
      <c r="AE152" s="256">
        <v>122.96012859726892</v>
      </c>
      <c r="AF152" s="54">
        <v>93.596321375753348</v>
      </c>
      <c r="AG152" s="278">
        <v>68.596321375753348</v>
      </c>
      <c r="AH152" s="278">
        <v>43.596321375753348</v>
      </c>
      <c r="AI152" s="281">
        <v>18.596321375753348</v>
      </c>
    </row>
    <row r="153" spans="1:35" x14ac:dyDescent="0.2">
      <c r="A153" s="132">
        <v>423</v>
      </c>
      <c r="B153" s="6" t="s">
        <v>142</v>
      </c>
      <c r="C153" s="6">
        <v>2</v>
      </c>
      <c r="D153" s="2">
        <v>19209</v>
      </c>
      <c r="E153" s="115">
        <v>93468747.736428052</v>
      </c>
      <c r="F153" s="2">
        <v>67335576</v>
      </c>
      <c r="G153" s="6">
        <v>2334103.9470000002</v>
      </c>
      <c r="H153" s="2">
        <v>3524383.9141870164</v>
      </c>
      <c r="I153" s="2">
        <v>23400617.002363291</v>
      </c>
      <c r="J153" s="2">
        <v>-2302057</v>
      </c>
      <c r="K153" s="2">
        <v>-529000</v>
      </c>
      <c r="L153" s="24">
        <v>873289.251082203</v>
      </c>
      <c r="M153" s="128">
        <v>-578413.12395994982</v>
      </c>
      <c r="N153" s="129">
        <v>-30.111568741733034</v>
      </c>
      <c r="P153" s="155">
        <v>41885834.343759939</v>
      </c>
      <c r="Q153" s="111">
        <v>25887538</v>
      </c>
      <c r="R153" s="2">
        <v>3524383.9141870164</v>
      </c>
      <c r="S153" s="2">
        <v>1449923.657438043</v>
      </c>
      <c r="T153" s="24">
        <v>13703888.207168274</v>
      </c>
      <c r="U153" s="24">
        <v>-18133.963102824833</v>
      </c>
      <c r="V153" s="2">
        <v>-2302057</v>
      </c>
      <c r="W153" s="2">
        <v>-529000</v>
      </c>
      <c r="X153" s="2">
        <v>246983.3541052994</v>
      </c>
      <c r="Y153" s="123">
        <v>77691.826035872102</v>
      </c>
      <c r="Z153" s="124">
        <v>4.0445533883009057</v>
      </c>
      <c r="AB153" s="125">
        <v>656104.94999582192</v>
      </c>
      <c r="AC153" s="126">
        <v>34.156122130033935</v>
      </c>
      <c r="AE153" s="256">
        <v>-29.792314908518353</v>
      </c>
      <c r="AF153" s="54">
        <v>-9.1561221300339426</v>
      </c>
      <c r="AG153" s="278">
        <v>0</v>
      </c>
      <c r="AH153" s="278">
        <v>0</v>
      </c>
      <c r="AI153" s="281">
        <v>0</v>
      </c>
    </row>
    <row r="154" spans="1:35" x14ac:dyDescent="0.2">
      <c r="A154" s="132">
        <v>425</v>
      </c>
      <c r="B154" s="6" t="s">
        <v>143</v>
      </c>
      <c r="C154" s="6">
        <v>17</v>
      </c>
      <c r="D154" s="2">
        <v>9740</v>
      </c>
      <c r="E154" s="115">
        <v>53055064.499278523</v>
      </c>
      <c r="F154" s="2">
        <v>27548172</v>
      </c>
      <c r="G154" s="6">
        <v>524199.55000000005</v>
      </c>
      <c r="H154" s="2">
        <v>1182789.4713038714</v>
      </c>
      <c r="I154" s="2">
        <v>25759304.539639689</v>
      </c>
      <c r="J154" s="2">
        <v>-711617</v>
      </c>
      <c r="K154" s="2">
        <v>-104000</v>
      </c>
      <c r="L154" s="24">
        <v>1598616.9698492242</v>
      </c>
      <c r="M154" s="128">
        <v>-454832.90818418842</v>
      </c>
      <c r="N154" s="129">
        <v>-46.697423838212366</v>
      </c>
      <c r="P154" s="155">
        <v>29365987.251390271</v>
      </c>
      <c r="Q154" s="111">
        <v>11496152</v>
      </c>
      <c r="R154" s="2">
        <v>1182789.4713038714</v>
      </c>
      <c r="S154" s="2">
        <v>325627.88377109769</v>
      </c>
      <c r="T154" s="24">
        <v>19320115.259217177</v>
      </c>
      <c r="U154" s="24">
        <v>-937725.57423060935</v>
      </c>
      <c r="V154" s="2">
        <v>-711617</v>
      </c>
      <c r="W154" s="2">
        <v>-104000</v>
      </c>
      <c r="X154" s="2">
        <v>115924.13285466185</v>
      </c>
      <c r="Y154" s="123">
        <v>1321278.9215259291</v>
      </c>
      <c r="Z154" s="124">
        <v>135.65492007453071</v>
      </c>
      <c r="AB154" s="125">
        <v>1776111.8297101175</v>
      </c>
      <c r="AC154" s="126">
        <v>182.35234391274307</v>
      </c>
      <c r="AE154" s="256">
        <v>-177.98853669122749</v>
      </c>
      <c r="AF154" s="54">
        <v>-157.35234391274307</v>
      </c>
      <c r="AG154" s="278">
        <v>-132.35234391274307</v>
      </c>
      <c r="AH154" s="278">
        <v>-107.35234391274307</v>
      </c>
      <c r="AI154" s="281">
        <v>-82.352343912743066</v>
      </c>
    </row>
    <row r="155" spans="1:35" x14ac:dyDescent="0.2">
      <c r="A155" s="132">
        <v>426</v>
      </c>
      <c r="B155" s="6" t="s">
        <v>144</v>
      </c>
      <c r="C155" s="6">
        <v>12</v>
      </c>
      <c r="D155" s="2">
        <v>12335</v>
      </c>
      <c r="E155" s="115">
        <v>65619612.887764215</v>
      </c>
      <c r="F155" s="2">
        <v>37237202</v>
      </c>
      <c r="G155" s="6">
        <v>1144488.067</v>
      </c>
      <c r="H155" s="2">
        <v>2366683.6643764144</v>
      </c>
      <c r="I155" s="2">
        <v>30500886.512548685</v>
      </c>
      <c r="J155" s="2">
        <v>-2999248</v>
      </c>
      <c r="K155" s="2">
        <v>191000</v>
      </c>
      <c r="L155" s="24">
        <v>-65745.55</v>
      </c>
      <c r="M155" s="128">
        <v>2887144.9061608789</v>
      </c>
      <c r="N155" s="129">
        <v>234.06120033732299</v>
      </c>
      <c r="P155" s="155">
        <v>25452814.622161087</v>
      </c>
      <c r="Q155" s="111">
        <v>16799793</v>
      </c>
      <c r="R155" s="2">
        <v>2366683.6643764144</v>
      </c>
      <c r="S155" s="2">
        <v>710945.33991584741</v>
      </c>
      <c r="T155" s="24">
        <v>11633249.730959734</v>
      </c>
      <c r="U155" s="24">
        <v>-202373.85685005356</v>
      </c>
      <c r="V155" s="2">
        <v>-2999248</v>
      </c>
      <c r="W155" s="2">
        <v>191000</v>
      </c>
      <c r="X155" s="2">
        <v>147836.86774797607</v>
      </c>
      <c r="Y155" s="123">
        <v>3195072.123988837</v>
      </c>
      <c r="Z155" s="124">
        <v>259.02489858036779</v>
      </c>
      <c r="AB155" s="125">
        <v>307927.21782795805</v>
      </c>
      <c r="AC155" s="126">
        <v>24.963698243044835</v>
      </c>
      <c r="AE155" s="256">
        <v>-20.599891021529231</v>
      </c>
      <c r="AF155" s="54">
        <v>0</v>
      </c>
      <c r="AG155" s="278">
        <v>0</v>
      </c>
      <c r="AH155" s="278">
        <v>0</v>
      </c>
      <c r="AI155" s="281">
        <v>0</v>
      </c>
    </row>
    <row r="156" spans="1:35" x14ac:dyDescent="0.2">
      <c r="A156" s="132">
        <v>430</v>
      </c>
      <c r="B156" s="6" t="s">
        <v>145</v>
      </c>
      <c r="C156" s="6">
        <v>2</v>
      </c>
      <c r="D156" s="2">
        <v>16607</v>
      </c>
      <c r="E156" s="115">
        <v>96021829.538511112</v>
      </c>
      <c r="F156" s="2">
        <v>47604683</v>
      </c>
      <c r="G156" s="6">
        <v>2592523.1569999997</v>
      </c>
      <c r="H156" s="2">
        <v>4172290.7066899799</v>
      </c>
      <c r="I156" s="2">
        <v>45114787.507397637</v>
      </c>
      <c r="J156" s="2">
        <v>-1301255</v>
      </c>
      <c r="K156" s="2">
        <v>-59000</v>
      </c>
      <c r="L156" s="24">
        <v>450233.99375718337</v>
      </c>
      <c r="M156" s="128">
        <v>1651965.838819315</v>
      </c>
      <c r="N156" s="129">
        <v>99.47406749077588</v>
      </c>
      <c r="P156" s="155">
        <v>33186830.383094296</v>
      </c>
      <c r="Q156" s="111">
        <v>20240246</v>
      </c>
      <c r="R156" s="2">
        <v>4172290.7066899799</v>
      </c>
      <c r="S156" s="2">
        <v>1610451.2665863126</v>
      </c>
      <c r="T156" s="24">
        <v>9842799.0319000725</v>
      </c>
      <c r="U156" s="24">
        <v>413902.06682012085</v>
      </c>
      <c r="V156" s="2">
        <v>-1301255</v>
      </c>
      <c r="W156" s="2">
        <v>-59000</v>
      </c>
      <c r="X156" s="2">
        <v>200484.15055563883</v>
      </c>
      <c r="Y156" s="123">
        <v>1933087.8394578323</v>
      </c>
      <c r="Z156" s="124">
        <v>116.40198948984357</v>
      </c>
      <c r="AB156" s="125">
        <v>281122.00063851732</v>
      </c>
      <c r="AC156" s="126">
        <v>16.927921999067703</v>
      </c>
      <c r="AE156" s="256">
        <v>-12.564114777552106</v>
      </c>
      <c r="AF156" s="54">
        <v>0</v>
      </c>
      <c r="AG156" s="278">
        <v>0</v>
      </c>
      <c r="AH156" s="278">
        <v>0</v>
      </c>
      <c r="AI156" s="281">
        <v>0</v>
      </c>
    </row>
    <row r="157" spans="1:35" x14ac:dyDescent="0.2">
      <c r="A157" s="132">
        <v>433</v>
      </c>
      <c r="B157" s="6" t="s">
        <v>146</v>
      </c>
      <c r="C157" s="6">
        <v>5</v>
      </c>
      <c r="D157" s="2">
        <v>8291</v>
      </c>
      <c r="E157" s="115">
        <v>42134776.568506226</v>
      </c>
      <c r="F157" s="2">
        <v>26233511</v>
      </c>
      <c r="G157" s="6">
        <v>1259369.6960000002</v>
      </c>
      <c r="H157" s="2">
        <v>2050584.9790399047</v>
      </c>
      <c r="I157" s="2">
        <v>17216306.233088262</v>
      </c>
      <c r="J157" s="2">
        <v>-1312716</v>
      </c>
      <c r="K157" s="2">
        <v>-302000</v>
      </c>
      <c r="L157" s="24">
        <v>-44191.03</v>
      </c>
      <c r="M157" s="128">
        <v>3054470.3696219386</v>
      </c>
      <c r="N157" s="129">
        <v>368.40795677504985</v>
      </c>
      <c r="P157" s="155">
        <v>18263933.34750573</v>
      </c>
      <c r="Q157" s="111">
        <v>11827376</v>
      </c>
      <c r="R157" s="2">
        <v>2050584.9790399047</v>
      </c>
      <c r="S157" s="2">
        <v>782308.73909359635</v>
      </c>
      <c r="T157" s="24">
        <v>7321243.0746611301</v>
      </c>
      <c r="U157" s="24">
        <v>601184.68125048745</v>
      </c>
      <c r="V157" s="2">
        <v>-1312716</v>
      </c>
      <c r="W157" s="2">
        <v>-302000</v>
      </c>
      <c r="X157" s="2">
        <v>100929.97878326401</v>
      </c>
      <c r="Y157" s="123">
        <v>2804978.1053226516</v>
      </c>
      <c r="Z157" s="124">
        <v>338.31601801021003</v>
      </c>
      <c r="AB157" s="125">
        <v>-249492.264299287</v>
      </c>
      <c r="AC157" s="126">
        <v>-30.091938764839824</v>
      </c>
      <c r="AE157" s="256">
        <v>34.455745986355396</v>
      </c>
      <c r="AF157" s="54">
        <v>5.0919387648398242</v>
      </c>
      <c r="AG157" s="278">
        <v>0</v>
      </c>
      <c r="AH157" s="278">
        <v>0</v>
      </c>
      <c r="AI157" s="281">
        <v>0</v>
      </c>
    </row>
    <row r="158" spans="1:35" x14ac:dyDescent="0.2">
      <c r="A158" s="132">
        <v>434</v>
      </c>
      <c r="B158" s="6" t="s">
        <v>147</v>
      </c>
      <c r="C158" s="6">
        <v>1</v>
      </c>
      <c r="D158" s="2">
        <v>15480</v>
      </c>
      <c r="E158" s="115">
        <v>92187654.184379935</v>
      </c>
      <c r="F158" s="2">
        <v>49922142</v>
      </c>
      <c r="G158" s="6">
        <v>7438198.7729999991</v>
      </c>
      <c r="H158" s="2">
        <v>7959822.9703013692</v>
      </c>
      <c r="I158" s="2">
        <v>27615712.582599286</v>
      </c>
      <c r="J158" s="2">
        <v>-1723450</v>
      </c>
      <c r="K158" s="2">
        <v>2877000</v>
      </c>
      <c r="L158" s="24">
        <v>230475.2668476314</v>
      </c>
      <c r="M158" s="128">
        <v>1671296.8746730774</v>
      </c>
      <c r="N158" s="129">
        <v>107.96491438456572</v>
      </c>
      <c r="P158" s="155">
        <v>38595662.260045767</v>
      </c>
      <c r="Q158" s="111">
        <v>19808778</v>
      </c>
      <c r="R158" s="2">
        <v>7959822.9703013692</v>
      </c>
      <c r="S158" s="2">
        <v>4620539.8793661017</v>
      </c>
      <c r="T158" s="24">
        <v>6704613.9127994012</v>
      </c>
      <c r="U158" s="24">
        <v>-87590.679820659367</v>
      </c>
      <c r="V158" s="2">
        <v>-1723450</v>
      </c>
      <c r="W158" s="2">
        <v>2877000</v>
      </c>
      <c r="X158" s="2">
        <v>200136.87299199254</v>
      </c>
      <c r="Y158" s="123">
        <v>1764188.6955924407</v>
      </c>
      <c r="Z158" s="124">
        <v>113.96567800984759</v>
      </c>
      <c r="AB158" s="125">
        <v>92891.820919363294</v>
      </c>
      <c r="AC158" s="126">
        <v>6.0007636252818664</v>
      </c>
      <c r="AE158" s="256">
        <v>-1.6369564037662911</v>
      </c>
      <c r="AF158" s="54">
        <v>0</v>
      </c>
      <c r="AG158" s="278">
        <v>0</v>
      </c>
      <c r="AH158" s="278">
        <v>0</v>
      </c>
      <c r="AI158" s="281">
        <v>0</v>
      </c>
    </row>
    <row r="159" spans="1:35" x14ac:dyDescent="0.2">
      <c r="A159" s="132">
        <v>435</v>
      </c>
      <c r="B159" s="6" t="s">
        <v>148</v>
      </c>
      <c r="C159" s="6">
        <v>13</v>
      </c>
      <c r="D159" s="2">
        <v>761</v>
      </c>
      <c r="E159" s="115">
        <v>4889254.1228138478</v>
      </c>
      <c r="F159" s="2">
        <v>1799687</v>
      </c>
      <c r="G159" s="6">
        <v>205452.364</v>
      </c>
      <c r="H159" s="2">
        <v>496176.81254170567</v>
      </c>
      <c r="I159" s="2">
        <v>3321370.4751840318</v>
      </c>
      <c r="J159" s="2">
        <v>-210904</v>
      </c>
      <c r="K159" s="2">
        <v>18000</v>
      </c>
      <c r="L159" s="24">
        <v>288966.7010426264</v>
      </c>
      <c r="M159" s="128">
        <v>451561.82786926313</v>
      </c>
      <c r="N159" s="129">
        <v>593.37953727892659</v>
      </c>
      <c r="P159" s="155">
        <v>1736325.6150584253</v>
      </c>
      <c r="Q159" s="111">
        <v>638152</v>
      </c>
      <c r="R159" s="2">
        <v>496176.81254170567</v>
      </c>
      <c r="S159" s="2">
        <v>127625.09716975004</v>
      </c>
      <c r="T159" s="24">
        <v>359479.68202210724</v>
      </c>
      <c r="U159" s="24">
        <v>300961.70003248309</v>
      </c>
      <c r="V159" s="2">
        <v>-210904</v>
      </c>
      <c r="W159" s="2">
        <v>18000</v>
      </c>
      <c r="X159" s="2">
        <v>9068.4505665547404</v>
      </c>
      <c r="Y159" s="123">
        <v>2234.1272741754074</v>
      </c>
      <c r="Z159" s="124">
        <v>2.9357782840675526</v>
      </c>
      <c r="AB159" s="125">
        <v>-449327.70059508772</v>
      </c>
      <c r="AC159" s="126">
        <v>-590.44375899485908</v>
      </c>
      <c r="AE159" s="256">
        <v>594.80756621637465</v>
      </c>
      <c r="AF159" s="54">
        <v>565.44375899485908</v>
      </c>
      <c r="AG159" s="278">
        <v>540.44375899485908</v>
      </c>
      <c r="AH159" s="278">
        <v>515.44375899485908</v>
      </c>
      <c r="AI159" s="281">
        <v>490.44375899485908</v>
      </c>
    </row>
    <row r="160" spans="1:35" x14ac:dyDescent="0.2">
      <c r="A160" s="132">
        <v>436</v>
      </c>
      <c r="B160" s="6" t="s">
        <v>149</v>
      </c>
      <c r="C160" s="6">
        <v>17</v>
      </c>
      <c r="D160" s="2">
        <v>2074</v>
      </c>
      <c r="E160" s="115">
        <v>11565984.680056522</v>
      </c>
      <c r="F160" s="2">
        <v>5147702</v>
      </c>
      <c r="G160" s="6">
        <v>118427.73900000002</v>
      </c>
      <c r="H160" s="2">
        <v>293018.8335104229</v>
      </c>
      <c r="I160" s="2">
        <v>6662484.9649950759</v>
      </c>
      <c r="J160" s="2">
        <v>-486677</v>
      </c>
      <c r="K160" s="2">
        <v>-26000</v>
      </c>
      <c r="L160" s="24">
        <v>35174.1122532179</v>
      </c>
      <c r="M160" s="128">
        <v>107797.74519575859</v>
      </c>
      <c r="N160" s="129">
        <v>51.975769139710025</v>
      </c>
      <c r="P160" s="155">
        <v>5286919.5964620989</v>
      </c>
      <c r="Q160" s="111">
        <v>2220382</v>
      </c>
      <c r="R160" s="2">
        <v>293018.8335104229</v>
      </c>
      <c r="S160" s="2">
        <v>73566.209719878403</v>
      </c>
      <c r="T160" s="24">
        <v>3700465.8894624212</v>
      </c>
      <c r="U160" s="24">
        <v>-122053.7066697238</v>
      </c>
      <c r="V160" s="2">
        <v>-486677</v>
      </c>
      <c r="W160" s="2">
        <v>-26000</v>
      </c>
      <c r="X160" s="2">
        <v>23940.718021425368</v>
      </c>
      <c r="Y160" s="123">
        <v>389723.34758232627</v>
      </c>
      <c r="Z160" s="124">
        <v>187.90903933574072</v>
      </c>
      <c r="AB160" s="125">
        <v>281925.60238656768</v>
      </c>
      <c r="AC160" s="126">
        <v>135.93327019603072</v>
      </c>
      <c r="AE160" s="256">
        <v>-131.56946297451509</v>
      </c>
      <c r="AF160" s="54">
        <v>-110.93327019603069</v>
      </c>
      <c r="AG160" s="278">
        <v>-85.933270196030691</v>
      </c>
      <c r="AH160" s="278">
        <v>-60.933270196030691</v>
      </c>
      <c r="AI160" s="281">
        <v>-35.933270196030691</v>
      </c>
    </row>
    <row r="161" spans="1:35" x14ac:dyDescent="0.2">
      <c r="A161" s="132">
        <v>440</v>
      </c>
      <c r="B161" s="6" t="s">
        <v>150</v>
      </c>
      <c r="C161" s="6">
        <v>15</v>
      </c>
      <c r="D161" s="2">
        <v>5107</v>
      </c>
      <c r="E161" s="115">
        <v>26604418.654389217</v>
      </c>
      <c r="F161" s="2">
        <v>13235940</v>
      </c>
      <c r="G161" s="6">
        <v>244220.99299999996</v>
      </c>
      <c r="H161" s="2">
        <v>1009631.5675807027</v>
      </c>
      <c r="I161" s="2">
        <v>14913715.918008259</v>
      </c>
      <c r="J161" s="2">
        <v>-1239532</v>
      </c>
      <c r="K161" s="2">
        <v>31000</v>
      </c>
      <c r="L161" s="24">
        <v>989035.17200874956</v>
      </c>
      <c r="M161" s="128">
        <v>601522.65219099773</v>
      </c>
      <c r="N161" s="129">
        <v>117.78395382631638</v>
      </c>
      <c r="P161" s="155">
        <v>13269005.649904067</v>
      </c>
      <c r="Q161" s="111">
        <v>5174210</v>
      </c>
      <c r="R161" s="2">
        <v>1009631.5675807027</v>
      </c>
      <c r="S161" s="2">
        <v>151707.80883552082</v>
      </c>
      <c r="T161" s="24">
        <v>9591012.4135023765</v>
      </c>
      <c r="U161" s="24">
        <v>-163395.91341193256</v>
      </c>
      <c r="V161" s="2">
        <v>-1239532</v>
      </c>
      <c r="W161" s="2">
        <v>31000</v>
      </c>
      <c r="X161" s="2">
        <v>60345.97754568934</v>
      </c>
      <c r="Y161" s="123">
        <v>1345974.2041482907</v>
      </c>
      <c r="Z161" s="124">
        <v>263.55476877781297</v>
      </c>
      <c r="AB161" s="125">
        <v>744451.55195729295</v>
      </c>
      <c r="AC161" s="126">
        <v>145.77081495149656</v>
      </c>
      <c r="AE161" s="256">
        <v>-141.40700772998099</v>
      </c>
      <c r="AF161" s="54">
        <v>-120.77081495149659</v>
      </c>
      <c r="AG161" s="278">
        <v>-95.77081495149659</v>
      </c>
      <c r="AH161" s="278">
        <v>-70.77081495149659</v>
      </c>
      <c r="AI161" s="281">
        <v>-45.77081495149659</v>
      </c>
    </row>
    <row r="162" spans="1:35" x14ac:dyDescent="0.2">
      <c r="A162" s="132">
        <v>441</v>
      </c>
      <c r="B162" s="6" t="s">
        <v>151</v>
      </c>
      <c r="C162" s="6">
        <v>9</v>
      </c>
      <c r="D162" s="2">
        <v>4949</v>
      </c>
      <c r="E162" s="115">
        <v>30375536.6136734</v>
      </c>
      <c r="F162" s="2">
        <v>14047398</v>
      </c>
      <c r="G162" s="6">
        <v>1654244.7849999999</v>
      </c>
      <c r="H162" s="2">
        <v>1334449.7851983323</v>
      </c>
      <c r="I162" s="2">
        <v>12708856.704272972</v>
      </c>
      <c r="J162" s="2">
        <v>-781450</v>
      </c>
      <c r="K162" s="2">
        <v>858000</v>
      </c>
      <c r="L162" s="24">
        <v>-26378.170000000002</v>
      </c>
      <c r="M162" s="128">
        <v>-527659.16920209851</v>
      </c>
      <c r="N162" s="129">
        <v>-106.61935122289321</v>
      </c>
      <c r="P162" s="155">
        <v>11319892.038089881</v>
      </c>
      <c r="Q162" s="111">
        <v>5602274</v>
      </c>
      <c r="R162" s="2">
        <v>1334449.7851983323</v>
      </c>
      <c r="S162" s="2">
        <v>1027601.4708118775</v>
      </c>
      <c r="T162" s="24">
        <v>2515434.9691152056</v>
      </c>
      <c r="U162" s="24">
        <v>60759.998486663128</v>
      </c>
      <c r="V162" s="2">
        <v>-781450</v>
      </c>
      <c r="W162" s="2">
        <v>858000</v>
      </c>
      <c r="X162" s="2">
        <v>60883.014781624108</v>
      </c>
      <c r="Y162" s="123">
        <v>-641938.79969617911</v>
      </c>
      <c r="Z162" s="124">
        <v>-129.71081020330959</v>
      </c>
      <c r="AB162" s="125">
        <v>-114279.6304940806</v>
      </c>
      <c r="AC162" s="126">
        <v>-23.091458980416366</v>
      </c>
      <c r="AE162" s="256">
        <v>27.455266201931963</v>
      </c>
      <c r="AF162" s="54">
        <v>0</v>
      </c>
      <c r="AG162" s="278">
        <v>0</v>
      </c>
      <c r="AH162" s="278">
        <v>0</v>
      </c>
      <c r="AI162" s="281">
        <v>0</v>
      </c>
    </row>
    <row r="163" spans="1:35" x14ac:dyDescent="0.2">
      <c r="A163" s="132">
        <v>442</v>
      </c>
      <c r="B163" s="6" t="s">
        <v>152</v>
      </c>
      <c r="C163" s="6">
        <v>4</v>
      </c>
      <c r="D163" s="2">
        <v>3340</v>
      </c>
      <c r="E163" s="115">
        <v>17564787.46923678</v>
      </c>
      <c r="F163" s="2">
        <v>11111452</v>
      </c>
      <c r="G163" s="6">
        <v>304844.02499999997</v>
      </c>
      <c r="H163" s="2">
        <v>914264.889986897</v>
      </c>
      <c r="I163" s="2">
        <v>5826369.9667039653</v>
      </c>
      <c r="J163" s="2">
        <v>-853736</v>
      </c>
      <c r="K163" s="2">
        <v>-69000</v>
      </c>
      <c r="L163" s="24">
        <v>235582.80631870977</v>
      </c>
      <c r="M163" s="128">
        <v>-566175.39386462618</v>
      </c>
      <c r="N163" s="129">
        <v>-169.51359097743298</v>
      </c>
      <c r="P163" s="155">
        <v>7421175.680335639</v>
      </c>
      <c r="Q163" s="111">
        <v>4668824</v>
      </c>
      <c r="R163" s="2">
        <v>914264.889986897</v>
      </c>
      <c r="S163" s="2">
        <v>189366.27233085869</v>
      </c>
      <c r="T163" s="24">
        <v>2424539.7604575362</v>
      </c>
      <c r="U163" s="24">
        <v>-308132.48030245397</v>
      </c>
      <c r="V163" s="2">
        <v>-853736</v>
      </c>
      <c r="W163" s="2">
        <v>-69000</v>
      </c>
      <c r="X163" s="2">
        <v>41510.32080818445</v>
      </c>
      <c r="Y163" s="123">
        <v>-413538.91705461685</v>
      </c>
      <c r="Z163" s="124">
        <v>-123.81404702234038</v>
      </c>
      <c r="AB163" s="125">
        <v>152636.47681000934</v>
      </c>
      <c r="AC163" s="126">
        <v>45.699543955092615</v>
      </c>
      <c r="AE163" s="256">
        <v>-41.335736733577008</v>
      </c>
      <c r="AF163" s="54">
        <v>-20.699543955092608</v>
      </c>
      <c r="AG163" s="278">
        <v>0</v>
      </c>
      <c r="AH163" s="278">
        <v>0</v>
      </c>
      <c r="AI163" s="281">
        <v>0</v>
      </c>
    </row>
    <row r="164" spans="1:35" x14ac:dyDescent="0.2">
      <c r="A164" s="132">
        <v>444</v>
      </c>
      <c r="B164" s="6" t="s">
        <v>153</v>
      </c>
      <c r="C164" s="6">
        <v>1</v>
      </c>
      <c r="D164" s="2">
        <v>47624</v>
      </c>
      <c r="E164" s="115">
        <v>257972306.07500628</v>
      </c>
      <c r="F164" s="2">
        <v>173694634</v>
      </c>
      <c r="G164" s="6">
        <v>4713290.8939999985</v>
      </c>
      <c r="H164" s="2">
        <v>12361900.441622397</v>
      </c>
      <c r="I164" s="2">
        <v>71689125.150769189</v>
      </c>
      <c r="J164" s="2">
        <v>-3494814</v>
      </c>
      <c r="K164" s="2">
        <v>1314000</v>
      </c>
      <c r="L164" s="24">
        <v>-253835.92</v>
      </c>
      <c r="M164" s="128">
        <v>2559666.3313852977</v>
      </c>
      <c r="N164" s="129">
        <v>53.747403229155417</v>
      </c>
      <c r="P164" s="155">
        <v>104606433.92003417</v>
      </c>
      <c r="Q164" s="111">
        <v>72475242</v>
      </c>
      <c r="R164" s="2">
        <v>12361900.441622397</v>
      </c>
      <c r="S164" s="2">
        <v>2927852.4550637337</v>
      </c>
      <c r="T164" s="24">
        <v>27355790.466738697</v>
      </c>
      <c r="U164" s="24">
        <v>-5073131.9482409069</v>
      </c>
      <c r="V164" s="2">
        <v>-3494814</v>
      </c>
      <c r="W164" s="2">
        <v>1314000</v>
      </c>
      <c r="X164" s="2">
        <v>608759.15559431433</v>
      </c>
      <c r="Y164" s="123">
        <v>3869164.6507440656</v>
      </c>
      <c r="Z164" s="124">
        <v>81.244008288763354</v>
      </c>
      <c r="AB164" s="125">
        <v>1309498.3193587679</v>
      </c>
      <c r="AC164" s="126">
        <v>27.496605059607926</v>
      </c>
      <c r="AE164" s="256">
        <v>-23.132797838092351</v>
      </c>
      <c r="AF164" s="54">
        <v>-2.496605059607937</v>
      </c>
      <c r="AG164" s="278">
        <v>0</v>
      </c>
      <c r="AH164" s="278">
        <v>0</v>
      </c>
      <c r="AI164" s="281">
        <v>0</v>
      </c>
    </row>
    <row r="165" spans="1:35" x14ac:dyDescent="0.2">
      <c r="A165" s="132">
        <v>445</v>
      </c>
      <c r="B165" s="6" t="s">
        <v>154</v>
      </c>
      <c r="C165" s="6">
        <v>2</v>
      </c>
      <c r="D165" s="2">
        <v>15494</v>
      </c>
      <c r="E165" s="115">
        <v>92916191.834866717</v>
      </c>
      <c r="F165" s="2">
        <v>54597810</v>
      </c>
      <c r="G165" s="6">
        <v>1673365.156</v>
      </c>
      <c r="H165" s="2">
        <v>9252956.9280614648</v>
      </c>
      <c r="I165" s="2">
        <v>32645920.042689633</v>
      </c>
      <c r="J165" s="2">
        <v>-1059769</v>
      </c>
      <c r="K165" s="2">
        <v>-868000</v>
      </c>
      <c r="L165" s="24">
        <v>1714547.8761418683</v>
      </c>
      <c r="M165" s="128">
        <v>1611543.4157425093</v>
      </c>
      <c r="N165" s="129">
        <v>104.01080519830317</v>
      </c>
      <c r="P165" s="155">
        <v>42681621.901290387</v>
      </c>
      <c r="Q165" s="111">
        <v>21489435</v>
      </c>
      <c r="R165" s="2">
        <v>9252956.9280614648</v>
      </c>
      <c r="S165" s="2">
        <v>1039478.8673980599</v>
      </c>
      <c r="T165" s="24">
        <v>13978095.189333897</v>
      </c>
      <c r="U165" s="24">
        <v>-277247.30386553967</v>
      </c>
      <c r="V165" s="2">
        <v>-1059769</v>
      </c>
      <c r="W165" s="2">
        <v>-868000</v>
      </c>
      <c r="X165" s="2">
        <v>198066.42247743611</v>
      </c>
      <c r="Y165" s="123">
        <v>1071394.2021149397</v>
      </c>
      <c r="Z165" s="124">
        <v>69.148973932808815</v>
      </c>
      <c r="AB165" s="125">
        <v>-540149.21362756961</v>
      </c>
      <c r="AC165" s="126">
        <v>-34.861831265494359</v>
      </c>
      <c r="AE165" s="256">
        <v>39.225638487009945</v>
      </c>
      <c r="AF165" s="54">
        <v>9.8618312654943594</v>
      </c>
      <c r="AG165" s="278">
        <v>0</v>
      </c>
      <c r="AH165" s="278">
        <v>0</v>
      </c>
      <c r="AI165" s="281">
        <v>0</v>
      </c>
    </row>
    <row r="166" spans="1:35" x14ac:dyDescent="0.2">
      <c r="A166" s="132">
        <v>475</v>
      </c>
      <c r="B166" s="6" t="s">
        <v>155</v>
      </c>
      <c r="C166" s="6">
        <v>15</v>
      </c>
      <c r="D166" s="2">
        <v>5573</v>
      </c>
      <c r="E166" s="115">
        <v>35655636.301709369</v>
      </c>
      <c r="F166" s="2">
        <v>17343989</v>
      </c>
      <c r="G166" s="6">
        <v>787512.68</v>
      </c>
      <c r="H166" s="2">
        <v>1373211.1049458012</v>
      </c>
      <c r="I166" s="2">
        <v>17030800.359837085</v>
      </c>
      <c r="J166" s="2">
        <v>-176631</v>
      </c>
      <c r="K166" s="2">
        <v>-25000</v>
      </c>
      <c r="L166" s="24">
        <v>-29704.09</v>
      </c>
      <c r="M166" s="128">
        <v>707949.93307351705</v>
      </c>
      <c r="N166" s="129">
        <v>127.03210713682344</v>
      </c>
      <c r="P166" s="155">
        <v>14226046.871446347</v>
      </c>
      <c r="Q166" s="111">
        <v>7877550</v>
      </c>
      <c r="R166" s="2">
        <v>1373211.1049458012</v>
      </c>
      <c r="S166" s="2">
        <v>489195.55049466487</v>
      </c>
      <c r="T166" s="24">
        <v>6971697.6906347899</v>
      </c>
      <c r="U166" s="24">
        <v>-616473.37028346176</v>
      </c>
      <c r="V166" s="2">
        <v>-176631</v>
      </c>
      <c r="W166" s="2">
        <v>-25000</v>
      </c>
      <c r="X166" s="2">
        <v>67827.22481309835</v>
      </c>
      <c r="Y166" s="123">
        <v>1735330.3291585445</v>
      </c>
      <c r="Z166" s="124">
        <v>311.38172064571046</v>
      </c>
      <c r="AB166" s="125">
        <v>1027380.3960850275</v>
      </c>
      <c r="AC166" s="126">
        <v>184.34961350888705</v>
      </c>
      <c r="AE166" s="256">
        <v>-179.98580628737142</v>
      </c>
      <c r="AF166" s="54">
        <v>-159.34961350888702</v>
      </c>
      <c r="AG166" s="278">
        <v>-134.34961350888702</v>
      </c>
      <c r="AH166" s="278">
        <v>-109.34961350888702</v>
      </c>
      <c r="AI166" s="281">
        <v>-84.349613508887018</v>
      </c>
    </row>
    <row r="167" spans="1:35" x14ac:dyDescent="0.2">
      <c r="A167" s="132">
        <v>480</v>
      </c>
      <c r="B167" s="6" t="s">
        <v>156</v>
      </c>
      <c r="C167" s="6">
        <v>2</v>
      </c>
      <c r="D167" s="2">
        <v>2070</v>
      </c>
      <c r="E167" s="115">
        <v>11072483.135331012</v>
      </c>
      <c r="F167" s="2">
        <v>5675593</v>
      </c>
      <c r="G167" s="6">
        <v>224947.56299999999</v>
      </c>
      <c r="H167" s="2">
        <v>372323.59646217991</v>
      </c>
      <c r="I167" s="2">
        <v>5431443.8542827005</v>
      </c>
      <c r="J167" s="2">
        <v>-368607</v>
      </c>
      <c r="K167" s="2">
        <v>-20000</v>
      </c>
      <c r="L167" s="24">
        <v>-11033.1</v>
      </c>
      <c r="M167" s="128">
        <v>254250.97841386721</v>
      </c>
      <c r="N167" s="129">
        <v>122.82655962022571</v>
      </c>
      <c r="P167" s="155">
        <v>4004027.5053804922</v>
      </c>
      <c r="Q167" s="111">
        <v>2379696</v>
      </c>
      <c r="R167" s="2">
        <v>372323.59646217991</v>
      </c>
      <c r="S167" s="2">
        <v>139735.33342246414</v>
      </c>
      <c r="T167" s="24">
        <v>1730788.8770244874</v>
      </c>
      <c r="U167" s="24">
        <v>91077.842422979971</v>
      </c>
      <c r="V167" s="2">
        <v>-368607</v>
      </c>
      <c r="W167" s="2">
        <v>-20000</v>
      </c>
      <c r="X167" s="2">
        <v>24654.331253989116</v>
      </c>
      <c r="Y167" s="123">
        <v>345641.47520560818</v>
      </c>
      <c r="Z167" s="124">
        <v>166.97655807034212</v>
      </c>
      <c r="AB167" s="125">
        <v>91390.496791740967</v>
      </c>
      <c r="AC167" s="126">
        <v>44.149998450116406</v>
      </c>
      <c r="AE167" s="256">
        <v>-39.786191228600828</v>
      </c>
      <c r="AF167" s="54">
        <v>-19.149998450116414</v>
      </c>
      <c r="AG167" s="278">
        <v>0</v>
      </c>
      <c r="AH167" s="278">
        <v>0</v>
      </c>
      <c r="AI167" s="281">
        <v>0</v>
      </c>
    </row>
    <row r="168" spans="1:35" x14ac:dyDescent="0.2">
      <c r="A168" s="132">
        <v>481</v>
      </c>
      <c r="B168" s="6" t="s">
        <v>157</v>
      </c>
      <c r="C168" s="6">
        <v>2</v>
      </c>
      <c r="D168" s="2">
        <v>9767</v>
      </c>
      <c r="E168" s="115">
        <v>47082409.597393595</v>
      </c>
      <c r="F168" s="2">
        <v>36631122</v>
      </c>
      <c r="G168" s="6">
        <v>1247458.3689999999</v>
      </c>
      <c r="H168" s="2">
        <v>1863787.6592352591</v>
      </c>
      <c r="I168" s="2">
        <v>10390547.260634843</v>
      </c>
      <c r="J168" s="2">
        <v>-1857410</v>
      </c>
      <c r="K168" s="2">
        <v>-84000</v>
      </c>
      <c r="L168" s="24">
        <v>-49757.312536573641</v>
      </c>
      <c r="M168" s="128">
        <v>1158853.0040130753</v>
      </c>
      <c r="N168" s="129">
        <v>118.64984171322568</v>
      </c>
      <c r="P168" s="155">
        <v>20520262.194170874</v>
      </c>
      <c r="Q168" s="111">
        <v>15523542</v>
      </c>
      <c r="R168" s="2">
        <v>1863787.6592352591</v>
      </c>
      <c r="S168" s="2">
        <v>774909.53357364575</v>
      </c>
      <c r="T168" s="24">
        <v>7518999.3786026062</v>
      </c>
      <c r="U168" s="24">
        <v>-1173458.7073733385</v>
      </c>
      <c r="V168" s="2">
        <v>-1857410</v>
      </c>
      <c r="W168" s="2">
        <v>-84000</v>
      </c>
      <c r="X168" s="2">
        <v>125623.14885462388</v>
      </c>
      <c r="Y168" s="123">
        <v>2171730.8187219203</v>
      </c>
      <c r="Z168" s="124">
        <v>222.35392840400536</v>
      </c>
      <c r="AB168" s="125">
        <v>1012877.814708845</v>
      </c>
      <c r="AC168" s="126">
        <v>103.70408669077966</v>
      </c>
      <c r="AE168" s="256">
        <v>-99.34027946926409</v>
      </c>
      <c r="AF168" s="54">
        <v>-78.704086690779675</v>
      </c>
      <c r="AG168" s="278">
        <v>-53.704086690779675</v>
      </c>
      <c r="AH168" s="278">
        <v>-28.704086690779675</v>
      </c>
      <c r="AI168" s="281">
        <v>-3.7040866907796755</v>
      </c>
    </row>
    <row r="169" spans="1:35" x14ac:dyDescent="0.2">
      <c r="A169" s="132">
        <v>483</v>
      </c>
      <c r="B169" s="6" t="s">
        <v>158</v>
      </c>
      <c r="C169" s="6">
        <v>17</v>
      </c>
      <c r="D169" s="2">
        <v>1150</v>
      </c>
      <c r="E169" s="115">
        <v>7059033.4945965409</v>
      </c>
      <c r="F169" s="2">
        <v>2518124</v>
      </c>
      <c r="G169" s="6">
        <v>94531.253999999972</v>
      </c>
      <c r="H169" s="2">
        <v>193742.22374985105</v>
      </c>
      <c r="I169" s="2">
        <v>4242243.0696303975</v>
      </c>
      <c r="J169" s="2">
        <v>-210700</v>
      </c>
      <c r="K169" s="2">
        <v>131000</v>
      </c>
      <c r="L169" s="24">
        <v>-6129.5</v>
      </c>
      <c r="M169" s="128">
        <v>-83963.447216292843</v>
      </c>
      <c r="N169" s="129">
        <v>-73.011693231558993</v>
      </c>
      <c r="P169" s="155">
        <v>3204547.0896727247</v>
      </c>
      <c r="Q169" s="111">
        <v>1164460</v>
      </c>
      <c r="R169" s="2">
        <v>193742.22374985105</v>
      </c>
      <c r="S169" s="2">
        <v>58721.935549635811</v>
      </c>
      <c r="T169" s="24">
        <v>1869742.3963908732</v>
      </c>
      <c r="U169" s="24">
        <v>27312.895232152714</v>
      </c>
      <c r="V169" s="2">
        <v>-210700</v>
      </c>
      <c r="W169" s="2">
        <v>131000</v>
      </c>
      <c r="X169" s="2">
        <v>12880.056024965481</v>
      </c>
      <c r="Y169" s="123">
        <v>42612.417274753563</v>
      </c>
      <c r="Z169" s="124">
        <v>37.054275891090057</v>
      </c>
      <c r="AB169" s="125">
        <v>126575.86449104641</v>
      </c>
      <c r="AC169" s="126">
        <v>110.06596912264905</v>
      </c>
      <c r="AE169" s="256">
        <v>-105.70216190113346</v>
      </c>
      <c r="AF169" s="54">
        <v>-85.065969122649051</v>
      </c>
      <c r="AG169" s="278">
        <v>-60.065969122649051</v>
      </c>
      <c r="AH169" s="278">
        <v>-35.065969122649051</v>
      </c>
      <c r="AI169" s="281">
        <v>-10.065969122649051</v>
      </c>
    </row>
    <row r="170" spans="1:35" x14ac:dyDescent="0.2">
      <c r="A170" s="132">
        <v>484</v>
      </c>
      <c r="B170" s="6" t="s">
        <v>159</v>
      </c>
      <c r="C170" s="6">
        <v>4</v>
      </c>
      <c r="D170" s="2">
        <v>3246</v>
      </c>
      <c r="E170" s="115">
        <v>21915762.332193736</v>
      </c>
      <c r="F170" s="2">
        <v>8214130</v>
      </c>
      <c r="G170" s="6">
        <v>602018.46800000011</v>
      </c>
      <c r="H170" s="2">
        <v>993143.42488624179</v>
      </c>
      <c r="I170" s="2">
        <v>12359116.238240477</v>
      </c>
      <c r="J170" s="2">
        <v>89708</v>
      </c>
      <c r="K170" s="2">
        <v>141000</v>
      </c>
      <c r="L170" s="24">
        <v>1590506.2124837914</v>
      </c>
      <c r="M170" s="128">
        <v>-1107152.4135508107</v>
      </c>
      <c r="N170" s="129">
        <v>-341.08207441491396</v>
      </c>
      <c r="P170" s="155">
        <v>9016498.3594093304</v>
      </c>
      <c r="Q170" s="111">
        <v>3216228</v>
      </c>
      <c r="R170" s="2">
        <v>993143.42488624179</v>
      </c>
      <c r="S170" s="2">
        <v>373968.27167432383</v>
      </c>
      <c r="T170" s="24">
        <v>2155350.5937872976</v>
      </c>
      <c r="U170" s="24">
        <v>405537.51024732174</v>
      </c>
      <c r="V170" s="2">
        <v>89708</v>
      </c>
      <c r="W170" s="2">
        <v>141000</v>
      </c>
      <c r="X170" s="2">
        <v>38492.189633394817</v>
      </c>
      <c r="Y170" s="123">
        <v>-1603070.369180751</v>
      </c>
      <c r="Z170" s="124">
        <v>-493.86024928550557</v>
      </c>
      <c r="AB170" s="125">
        <v>-495917.95562994038</v>
      </c>
      <c r="AC170" s="126">
        <v>-152.77817487059161</v>
      </c>
      <c r="AE170" s="256">
        <v>157.14198209210718</v>
      </c>
      <c r="AF170" s="54">
        <v>127.77817487059161</v>
      </c>
      <c r="AG170" s="278">
        <v>102.77817487059161</v>
      </c>
      <c r="AH170" s="278">
        <v>77.778174870591613</v>
      </c>
      <c r="AI170" s="281">
        <v>52.778174870591613</v>
      </c>
    </row>
    <row r="171" spans="1:35" x14ac:dyDescent="0.2">
      <c r="A171" s="132">
        <v>489</v>
      </c>
      <c r="B171" s="6" t="s">
        <v>160</v>
      </c>
      <c r="C171" s="6">
        <v>8</v>
      </c>
      <c r="D171" s="2">
        <v>2123</v>
      </c>
      <c r="E171" s="115">
        <v>12539554.435974164</v>
      </c>
      <c r="F171" s="2">
        <v>4893347</v>
      </c>
      <c r="G171" s="6">
        <v>623935.25599999994</v>
      </c>
      <c r="H171" s="2">
        <v>489235.37477546168</v>
      </c>
      <c r="I171" s="2">
        <v>8123710.6922825482</v>
      </c>
      <c r="J171" s="2">
        <v>-509851</v>
      </c>
      <c r="K171" s="2">
        <v>-77000</v>
      </c>
      <c r="L171" s="24">
        <v>-247136.16890943158</v>
      </c>
      <c r="M171" s="128">
        <v>1250959.0559932769</v>
      </c>
      <c r="N171" s="129">
        <v>589.2411945328671</v>
      </c>
      <c r="P171" s="155">
        <v>5746226.1757252626</v>
      </c>
      <c r="Q171" s="111">
        <v>2005882</v>
      </c>
      <c r="R171" s="2">
        <v>489235.37477546168</v>
      </c>
      <c r="S171" s="2">
        <v>387582.77648551593</v>
      </c>
      <c r="T171" s="24">
        <v>1531977.1988103876</v>
      </c>
      <c r="U171" s="24">
        <v>1942331.762917425</v>
      </c>
      <c r="V171" s="2">
        <v>-509851</v>
      </c>
      <c r="W171" s="2">
        <v>-77000</v>
      </c>
      <c r="X171" s="2">
        <v>24809.910063714004</v>
      </c>
      <c r="Y171" s="123">
        <v>48741.847327241674</v>
      </c>
      <c r="Z171" s="124">
        <v>22.958948340669654</v>
      </c>
      <c r="AB171" s="125">
        <v>-1202217.2086660352</v>
      </c>
      <c r="AC171" s="126">
        <v>-566.28224619219748</v>
      </c>
      <c r="AE171" s="256">
        <v>570.64605341371305</v>
      </c>
      <c r="AF171" s="54">
        <v>541.28224619219748</v>
      </c>
      <c r="AG171" s="278">
        <v>516.28224619219748</v>
      </c>
      <c r="AH171" s="278">
        <v>491.28224619219748</v>
      </c>
      <c r="AI171" s="281">
        <v>466.28224619219748</v>
      </c>
    </row>
    <row r="172" spans="1:35" x14ac:dyDescent="0.2">
      <c r="A172" s="132">
        <v>491</v>
      </c>
      <c r="B172" s="6" t="s">
        <v>161</v>
      </c>
      <c r="C172" s="6">
        <v>10</v>
      </c>
      <c r="D172" s="2">
        <v>54605</v>
      </c>
      <c r="E172" s="115">
        <v>316024700.02038157</v>
      </c>
      <c r="F172" s="2">
        <v>172430800</v>
      </c>
      <c r="G172" s="6">
        <v>9818638.4389999993</v>
      </c>
      <c r="H172" s="2">
        <v>18195370.776969627</v>
      </c>
      <c r="I172" s="2">
        <v>113221473.02309656</v>
      </c>
      <c r="J172" s="2">
        <v>-1155754</v>
      </c>
      <c r="K172" s="2">
        <v>7587000</v>
      </c>
      <c r="L172" s="24">
        <v>-1475846.602062786</v>
      </c>
      <c r="M172" s="128">
        <v>5548674.8207473997</v>
      </c>
      <c r="N172" s="129">
        <v>101.61477558369013</v>
      </c>
      <c r="P172" s="155">
        <v>126939881.78619561</v>
      </c>
      <c r="Q172" s="111">
        <v>69837472</v>
      </c>
      <c r="R172" s="2">
        <v>18195370.776969627</v>
      </c>
      <c r="S172" s="2">
        <v>6099246.8543804046</v>
      </c>
      <c r="T172" s="24">
        <v>23211283.407697309</v>
      </c>
      <c r="U172" s="24">
        <v>3686835.079732012</v>
      </c>
      <c r="V172" s="2">
        <v>-1155754</v>
      </c>
      <c r="W172" s="2">
        <v>7587000</v>
      </c>
      <c r="X172" s="2">
        <v>679694.32277332759</v>
      </c>
      <c r="Y172" s="123">
        <v>1201266.6553570628</v>
      </c>
      <c r="Z172" s="124">
        <v>21.999206214761703</v>
      </c>
      <c r="AB172" s="125">
        <v>-4347408.1653903369</v>
      </c>
      <c r="AC172" s="126">
        <v>-79.615569368928433</v>
      </c>
      <c r="AE172" s="256">
        <v>83.979376590444019</v>
      </c>
      <c r="AF172" s="54">
        <v>54.615569368928433</v>
      </c>
      <c r="AG172" s="278">
        <v>29.615569368928433</v>
      </c>
      <c r="AH172" s="278">
        <v>4.6155693689284334</v>
      </c>
      <c r="AI172" s="281">
        <v>0</v>
      </c>
    </row>
    <row r="173" spans="1:35" x14ac:dyDescent="0.2">
      <c r="A173" s="132">
        <v>494</v>
      </c>
      <c r="B173" s="6" t="s">
        <v>162</v>
      </c>
      <c r="C173" s="6">
        <v>17</v>
      </c>
      <c r="D173" s="2">
        <v>8986</v>
      </c>
      <c r="E173" s="115">
        <v>53115621.393560328</v>
      </c>
      <c r="F173" s="2">
        <v>24772732</v>
      </c>
      <c r="G173" s="6">
        <v>1053386.2669999998</v>
      </c>
      <c r="H173" s="2">
        <v>3593734.2877141153</v>
      </c>
      <c r="I173" s="2">
        <v>26059516.165778354</v>
      </c>
      <c r="J173" s="2">
        <v>-700001</v>
      </c>
      <c r="K173" s="2">
        <v>-338000</v>
      </c>
      <c r="L173" s="24">
        <v>-47895.38</v>
      </c>
      <c r="M173" s="128">
        <v>1373641.7069321396</v>
      </c>
      <c r="N173" s="129">
        <v>152.86464577477628</v>
      </c>
      <c r="P173" s="155">
        <v>24917926.116764639</v>
      </c>
      <c r="Q173" s="111">
        <v>10460408</v>
      </c>
      <c r="R173" s="2">
        <v>3593734.2877141153</v>
      </c>
      <c r="S173" s="2">
        <v>654353.74928640504</v>
      </c>
      <c r="T173" s="24">
        <v>12236224.087284561</v>
      </c>
      <c r="U173" s="24">
        <v>486252.20339234697</v>
      </c>
      <c r="V173" s="2">
        <v>-700001</v>
      </c>
      <c r="W173" s="2">
        <v>-338000</v>
      </c>
      <c r="X173" s="2">
        <v>106931.4936217596</v>
      </c>
      <c r="Y173" s="123">
        <v>1581976.7045345493</v>
      </c>
      <c r="Z173" s="124">
        <v>176.04904346033265</v>
      </c>
      <c r="AB173" s="125">
        <v>208334.99760240968</v>
      </c>
      <c r="AC173" s="126">
        <v>23.184397685556387</v>
      </c>
      <c r="AE173" s="256">
        <v>-18.820590464040777</v>
      </c>
      <c r="AF173" s="54">
        <v>0</v>
      </c>
      <c r="AG173" s="278">
        <v>0</v>
      </c>
      <c r="AH173" s="278">
        <v>0</v>
      </c>
      <c r="AI173" s="281">
        <v>0</v>
      </c>
    </row>
    <row r="174" spans="1:35" x14ac:dyDescent="0.2">
      <c r="A174" s="132">
        <v>495</v>
      </c>
      <c r="B174" s="6" t="s">
        <v>163</v>
      </c>
      <c r="C174" s="6">
        <v>13</v>
      </c>
      <c r="D174" s="2">
        <v>1763</v>
      </c>
      <c r="E174" s="115">
        <v>11540641.313802097</v>
      </c>
      <c r="F174" s="2">
        <v>4238422</v>
      </c>
      <c r="G174" s="6">
        <v>803938.40399999986</v>
      </c>
      <c r="H174" s="2">
        <v>399854.21718642046</v>
      </c>
      <c r="I174" s="2">
        <v>6941300.1122473404</v>
      </c>
      <c r="J174" s="2">
        <v>-495566</v>
      </c>
      <c r="K174" s="2">
        <v>10000</v>
      </c>
      <c r="L174" s="24">
        <v>50197.433061809323</v>
      </c>
      <c r="M174" s="128">
        <v>307109.98656985437</v>
      </c>
      <c r="N174" s="129">
        <v>174.19738319333771</v>
      </c>
      <c r="P174" s="155">
        <v>3680168.7062859945</v>
      </c>
      <c r="Q174" s="111">
        <v>1954471</v>
      </c>
      <c r="R174" s="2">
        <v>399854.21718642046</v>
      </c>
      <c r="S174" s="2">
        <v>499399.05743305903</v>
      </c>
      <c r="T174" s="24">
        <v>1665156.2708042676</v>
      </c>
      <c r="U174" s="24">
        <v>42028.734674117928</v>
      </c>
      <c r="V174" s="2">
        <v>-495566</v>
      </c>
      <c r="W174" s="2">
        <v>10000</v>
      </c>
      <c r="X174" s="2">
        <v>20825.830312181912</v>
      </c>
      <c r="Y174" s="123">
        <v>416000.4041240518</v>
      </c>
      <c r="Z174" s="124">
        <v>235.96165860694941</v>
      </c>
      <c r="AB174" s="125">
        <v>108890.41755419743</v>
      </c>
      <c r="AC174" s="126">
        <v>61.764275413611699</v>
      </c>
      <c r="AE174" s="256">
        <v>-57.400468192096127</v>
      </c>
      <c r="AF174" s="54">
        <v>-36.764275413611699</v>
      </c>
      <c r="AG174" s="278">
        <v>-11.764275413611699</v>
      </c>
      <c r="AH174" s="278">
        <v>0</v>
      </c>
      <c r="AI174" s="281">
        <v>0</v>
      </c>
    </row>
    <row r="175" spans="1:35" x14ac:dyDescent="0.2">
      <c r="A175" s="132">
        <v>498</v>
      </c>
      <c r="B175" s="6" t="s">
        <v>164</v>
      </c>
      <c r="C175" s="6">
        <v>19</v>
      </c>
      <c r="D175" s="2">
        <v>2375</v>
      </c>
      <c r="E175" s="115">
        <v>16754313.444344928</v>
      </c>
      <c r="F175" s="2">
        <v>7071007</v>
      </c>
      <c r="G175" s="6">
        <v>493804.52999999997</v>
      </c>
      <c r="H175" s="2">
        <v>915984.45684335916</v>
      </c>
      <c r="I175" s="2">
        <v>8807750.7716170102</v>
      </c>
      <c r="J175" s="2">
        <v>40109</v>
      </c>
      <c r="K175" s="2">
        <v>-109000</v>
      </c>
      <c r="L175" s="24">
        <v>-163145.17711313628</v>
      </c>
      <c r="M175" s="128">
        <v>628487.49122857675</v>
      </c>
      <c r="N175" s="129">
        <v>264.62631209624283</v>
      </c>
      <c r="P175" s="155">
        <v>7000154.2027431149</v>
      </c>
      <c r="Q175" s="111">
        <v>3108105</v>
      </c>
      <c r="R175" s="2">
        <v>915984.45684335916</v>
      </c>
      <c r="S175" s="2">
        <v>306746.78011547599</v>
      </c>
      <c r="T175" s="24">
        <v>3665583.7676504576</v>
      </c>
      <c r="U175" s="24">
        <v>-201683.80292540617</v>
      </c>
      <c r="V175" s="2">
        <v>40109</v>
      </c>
      <c r="W175" s="2">
        <v>-109000</v>
      </c>
      <c r="X175" s="2">
        <v>28906.550124938447</v>
      </c>
      <c r="Y175" s="123">
        <v>754597.54906571005</v>
      </c>
      <c r="Z175" s="124">
        <v>317.72528381714108</v>
      </c>
      <c r="AB175" s="125">
        <v>126110.0578371333</v>
      </c>
      <c r="AC175" s="126">
        <v>53.098971720898227</v>
      </c>
      <c r="AE175" s="256">
        <v>-48.735164499382677</v>
      </c>
      <c r="AF175" s="54">
        <v>-28.098971720898248</v>
      </c>
      <c r="AG175" s="278">
        <v>-3.0989717208982483</v>
      </c>
      <c r="AH175" s="278">
        <v>0</v>
      </c>
      <c r="AI175" s="281">
        <v>0</v>
      </c>
    </row>
    <row r="176" spans="1:35" x14ac:dyDescent="0.2">
      <c r="A176" s="132">
        <v>499</v>
      </c>
      <c r="B176" s="6" t="s">
        <v>165</v>
      </c>
      <c r="C176" s="6">
        <v>15</v>
      </c>
      <c r="D176" s="2">
        <v>19287</v>
      </c>
      <c r="E176" s="115">
        <v>107409617.86852559</v>
      </c>
      <c r="F176" s="2">
        <v>69710532</v>
      </c>
      <c r="G176" s="6">
        <v>1890526.6820000003</v>
      </c>
      <c r="H176" s="2">
        <v>4534666.3916664673</v>
      </c>
      <c r="I176" s="2">
        <v>32490431.334762882</v>
      </c>
      <c r="J176" s="2">
        <v>-2427017</v>
      </c>
      <c r="K176" s="2">
        <v>-292000</v>
      </c>
      <c r="L176" s="24">
        <v>-102799.71</v>
      </c>
      <c r="M176" s="128">
        <v>-1399678.7500962401</v>
      </c>
      <c r="N176" s="129">
        <v>-72.57109711703427</v>
      </c>
      <c r="P176" s="155">
        <v>48185283.139919072</v>
      </c>
      <c r="Q176" s="111">
        <v>29640436</v>
      </c>
      <c r="R176" s="2">
        <v>4534666.3916664673</v>
      </c>
      <c r="S176" s="2">
        <v>1174377.5870705249</v>
      </c>
      <c r="T176" s="24">
        <v>17250658.758361991</v>
      </c>
      <c r="U176" s="24">
        <v>-1194519.4550209995</v>
      </c>
      <c r="V176" s="2">
        <v>-2427017</v>
      </c>
      <c r="W176" s="2">
        <v>-292000</v>
      </c>
      <c r="X176" s="2">
        <v>245231.80713950371</v>
      </c>
      <c r="Y176" s="123">
        <v>746550.94929840416</v>
      </c>
      <c r="Z176" s="124">
        <v>38.707468724965217</v>
      </c>
      <c r="AB176" s="125">
        <v>2146229.6993946442</v>
      </c>
      <c r="AC176" s="126">
        <v>111.27856584199949</v>
      </c>
      <c r="AE176" s="256">
        <v>-106.91475862048389</v>
      </c>
      <c r="AF176" s="54">
        <v>-86.278565841999495</v>
      </c>
      <c r="AG176" s="278">
        <v>-61.278565841999495</v>
      </c>
      <c r="AH176" s="278">
        <v>-36.278565841999495</v>
      </c>
      <c r="AI176" s="281">
        <v>-11.278565841999495</v>
      </c>
    </row>
    <row r="177" spans="1:35" x14ac:dyDescent="0.2">
      <c r="A177" s="132">
        <v>500</v>
      </c>
      <c r="B177" s="6" t="s">
        <v>166</v>
      </c>
      <c r="C177" s="6">
        <v>13</v>
      </c>
      <c r="D177" s="2">
        <v>9700</v>
      </c>
      <c r="E177" s="115">
        <v>46918404.306356251</v>
      </c>
      <c r="F177" s="2">
        <v>33268879</v>
      </c>
      <c r="G177" s="6">
        <v>1635568.2780000002</v>
      </c>
      <c r="H177" s="2">
        <v>2047213.0788469326</v>
      </c>
      <c r="I177" s="2">
        <v>10593935.04524057</v>
      </c>
      <c r="J177" s="2">
        <v>-1099121</v>
      </c>
      <c r="K177" s="2">
        <v>241000</v>
      </c>
      <c r="L177" s="24">
        <v>-51701</v>
      </c>
      <c r="M177" s="128">
        <v>-179228.90426874906</v>
      </c>
      <c r="N177" s="129">
        <v>-18.477206625644232</v>
      </c>
      <c r="P177" s="155">
        <v>23974187.218555138</v>
      </c>
      <c r="Q177" s="111">
        <v>12795260</v>
      </c>
      <c r="R177" s="2">
        <v>2047213.0788469326</v>
      </c>
      <c r="S177" s="2">
        <v>1015999.7984131774</v>
      </c>
      <c r="T177" s="24">
        <v>7278233.0116293579</v>
      </c>
      <c r="U177" s="24">
        <v>901358.17671397037</v>
      </c>
      <c r="V177" s="2">
        <v>-1099121</v>
      </c>
      <c r="W177" s="2">
        <v>241000</v>
      </c>
      <c r="X177" s="2">
        <v>124509.19584332843</v>
      </c>
      <c r="Y177" s="123">
        <v>-669734.95710837096</v>
      </c>
      <c r="Z177" s="124">
        <v>-69.044840939007315</v>
      </c>
      <c r="AB177" s="125">
        <v>-490506.0528396219</v>
      </c>
      <c r="AC177" s="126">
        <v>-50.567634313363079</v>
      </c>
      <c r="AE177" s="256">
        <v>54.931441534878672</v>
      </c>
      <c r="AF177" s="54">
        <v>25.567634313363087</v>
      </c>
      <c r="AG177" s="278">
        <v>0.56763431336308656</v>
      </c>
      <c r="AH177" s="278">
        <v>0</v>
      </c>
      <c r="AI177" s="281">
        <v>0</v>
      </c>
    </row>
    <row r="178" spans="1:35" x14ac:dyDescent="0.2">
      <c r="A178" s="132">
        <v>503</v>
      </c>
      <c r="B178" s="6" t="s">
        <v>167</v>
      </c>
      <c r="C178" s="6">
        <v>2</v>
      </c>
      <c r="D178" s="2">
        <v>7917</v>
      </c>
      <c r="E178" s="115">
        <v>44442754.788760453</v>
      </c>
      <c r="F178" s="2">
        <v>24839752</v>
      </c>
      <c r="G178" s="6">
        <v>772311.9859999998</v>
      </c>
      <c r="H178" s="2">
        <v>1563737.5110470515</v>
      </c>
      <c r="I178" s="2">
        <v>17092019.850190416</v>
      </c>
      <c r="J178" s="2">
        <v>-256579</v>
      </c>
      <c r="K178" s="2">
        <v>-47000</v>
      </c>
      <c r="L178" s="24">
        <v>-39709.323581621604</v>
      </c>
      <c r="M178" s="128">
        <v>-438803.11794136406</v>
      </c>
      <c r="N178" s="129">
        <v>-55.425428564022241</v>
      </c>
      <c r="P178" s="155">
        <v>17156601.580587588</v>
      </c>
      <c r="Q178" s="111">
        <v>10899373</v>
      </c>
      <c r="R178" s="2">
        <v>1563737.5110470515</v>
      </c>
      <c r="S178" s="2">
        <v>479753.02079567505</v>
      </c>
      <c r="T178" s="24">
        <v>5449851.435088845</v>
      </c>
      <c r="U178" s="24">
        <v>-549883.03022555169</v>
      </c>
      <c r="V178" s="2">
        <v>-256579</v>
      </c>
      <c r="W178" s="2">
        <v>-47000</v>
      </c>
      <c r="X178" s="2">
        <v>96353.870896299399</v>
      </c>
      <c r="Y178" s="123">
        <v>479005.22701473162</v>
      </c>
      <c r="Z178" s="124">
        <v>60.503375901822864</v>
      </c>
      <c r="AB178" s="125">
        <v>917808.34495609568</v>
      </c>
      <c r="AC178" s="126">
        <v>115.9288044658451</v>
      </c>
      <c r="AE178" s="256">
        <v>-111.56499724432952</v>
      </c>
      <c r="AF178" s="54">
        <v>-90.928804465845104</v>
      </c>
      <c r="AG178" s="278">
        <v>-65.928804465845104</v>
      </c>
      <c r="AH178" s="278">
        <v>-40.928804465845104</v>
      </c>
      <c r="AI178" s="281">
        <v>-15.928804465845104</v>
      </c>
    </row>
    <row r="179" spans="1:35" x14ac:dyDescent="0.2">
      <c r="A179" s="132">
        <v>504</v>
      </c>
      <c r="B179" s="6" t="s">
        <v>168</v>
      </c>
      <c r="C179" s="6">
        <v>1</v>
      </c>
      <c r="D179" s="2">
        <v>1985</v>
      </c>
      <c r="E179" s="115">
        <v>10378979.390308391</v>
      </c>
      <c r="F179" s="2">
        <v>5612229</v>
      </c>
      <c r="G179" s="6">
        <v>349421.29099999997</v>
      </c>
      <c r="H179" s="2">
        <v>401232.24293984513</v>
      </c>
      <c r="I179" s="2">
        <v>4789748.0163208246</v>
      </c>
      <c r="J179" s="2">
        <v>-519336</v>
      </c>
      <c r="K179" s="2">
        <v>530000</v>
      </c>
      <c r="L179" s="24">
        <v>39401.866248529215</v>
      </c>
      <c r="M179" s="128">
        <v>744913.29370375001</v>
      </c>
      <c r="N179" s="129">
        <v>375.27118070717887</v>
      </c>
      <c r="P179" s="155">
        <v>4034816.2654873882</v>
      </c>
      <c r="Q179" s="111">
        <v>2547823</v>
      </c>
      <c r="R179" s="2">
        <v>401232.24293984513</v>
      </c>
      <c r="S179" s="2">
        <v>217057.25526260919</v>
      </c>
      <c r="T179" s="24">
        <v>1643265.3692520342</v>
      </c>
      <c r="U179" s="24">
        <v>-73405.358129849395</v>
      </c>
      <c r="V179" s="2">
        <v>-519336</v>
      </c>
      <c r="W179" s="2">
        <v>530000</v>
      </c>
      <c r="X179" s="2">
        <v>23631.686633578407</v>
      </c>
      <c r="Y179" s="123">
        <v>735451.93047082936</v>
      </c>
      <c r="Z179" s="124">
        <v>370.50475086691654</v>
      </c>
      <c r="AB179" s="125">
        <v>-9461.3632329206448</v>
      </c>
      <c r="AC179" s="126">
        <v>-4.7664298402622896</v>
      </c>
      <c r="AE179" s="256">
        <v>9.1302370617779047</v>
      </c>
      <c r="AF179" s="54">
        <v>0</v>
      </c>
      <c r="AG179" s="278">
        <v>0</v>
      </c>
      <c r="AH179" s="278">
        <v>0</v>
      </c>
      <c r="AI179" s="281">
        <v>0</v>
      </c>
    </row>
    <row r="180" spans="1:35" x14ac:dyDescent="0.2">
      <c r="A180" s="132">
        <v>505</v>
      </c>
      <c r="B180" s="6" t="s">
        <v>169</v>
      </c>
      <c r="C180" s="6">
        <v>1</v>
      </c>
      <c r="D180" s="2">
        <v>20621</v>
      </c>
      <c r="E180" s="115">
        <v>104855672.05787964</v>
      </c>
      <c r="F180" s="2">
        <v>70601153</v>
      </c>
      <c r="G180" s="6">
        <v>2159059.1130000004</v>
      </c>
      <c r="H180" s="2">
        <v>6742917.9344181055</v>
      </c>
      <c r="I180" s="2">
        <v>32361191.577528007</v>
      </c>
      <c r="J180" s="2">
        <v>-3346897</v>
      </c>
      <c r="K180" s="2">
        <v>1457000</v>
      </c>
      <c r="L180" s="24">
        <v>-109909.93000000001</v>
      </c>
      <c r="M180" s="128">
        <v>5228662.4970664605</v>
      </c>
      <c r="N180" s="129">
        <v>253.56008423774117</v>
      </c>
      <c r="P180" s="155">
        <v>52378441.64120315</v>
      </c>
      <c r="Q180" s="111">
        <v>29531860</v>
      </c>
      <c r="R180" s="2">
        <v>6742917.9344181055</v>
      </c>
      <c r="S180" s="2">
        <v>1341187.4350195327</v>
      </c>
      <c r="T180" s="24">
        <v>17745371.982436553</v>
      </c>
      <c r="U180" s="24">
        <v>2651131.6576519539</v>
      </c>
      <c r="V180" s="2">
        <v>-3346897</v>
      </c>
      <c r="W180" s="2">
        <v>1457000</v>
      </c>
      <c r="X180" s="2">
        <v>258718.20307399111</v>
      </c>
      <c r="Y180" s="123">
        <v>4002848.5713969842</v>
      </c>
      <c r="Z180" s="124">
        <v>194.11515306711527</v>
      </c>
      <c r="AB180" s="125">
        <v>-1225813.9256694764</v>
      </c>
      <c r="AC180" s="126">
        <v>-59.444931170625885</v>
      </c>
      <c r="AE180" s="256">
        <v>63.808738392141493</v>
      </c>
      <c r="AF180" s="54">
        <v>34.444931170625892</v>
      </c>
      <c r="AG180" s="278">
        <v>9.4449311706258925</v>
      </c>
      <c r="AH180" s="278">
        <v>0</v>
      </c>
      <c r="AI180" s="281">
        <v>0</v>
      </c>
    </row>
    <row r="181" spans="1:35" x14ac:dyDescent="0.2">
      <c r="A181" s="132">
        <v>507</v>
      </c>
      <c r="B181" s="6" t="s">
        <v>170</v>
      </c>
      <c r="C181" s="6">
        <v>10</v>
      </c>
      <c r="D181" s="2">
        <v>6266</v>
      </c>
      <c r="E181" s="115">
        <v>39240700.120066576</v>
      </c>
      <c r="F181" s="2">
        <v>16690621</v>
      </c>
      <c r="G181" s="6">
        <v>1722758.0950000002</v>
      </c>
      <c r="H181" s="2">
        <v>2591486.5798451453</v>
      </c>
      <c r="I181" s="2">
        <v>19259079.136872306</v>
      </c>
      <c r="J181" s="2">
        <v>-482720</v>
      </c>
      <c r="K181" s="2">
        <v>37000</v>
      </c>
      <c r="L181" s="24">
        <v>-33397.78</v>
      </c>
      <c r="M181" s="128">
        <v>610922.47165087494</v>
      </c>
      <c r="N181" s="129">
        <v>97.498000582648416</v>
      </c>
      <c r="P181" s="155">
        <v>14024535.754438896</v>
      </c>
      <c r="Q181" s="111">
        <v>6680546</v>
      </c>
      <c r="R181" s="2">
        <v>2591486.5798451453</v>
      </c>
      <c r="S181" s="2">
        <v>1070161.301596649</v>
      </c>
      <c r="T181" s="24">
        <v>2950584.9298995971</v>
      </c>
      <c r="U181" s="24">
        <v>931799.63872603793</v>
      </c>
      <c r="V181" s="2">
        <v>-482720</v>
      </c>
      <c r="W181" s="2">
        <v>37000</v>
      </c>
      <c r="X181" s="2">
        <v>75838.522384231386</v>
      </c>
      <c r="Y181" s="123">
        <v>-169838.78198723309</v>
      </c>
      <c r="Z181" s="124">
        <v>-27.104816786982617</v>
      </c>
      <c r="AB181" s="125">
        <v>-780761.25363810803</v>
      </c>
      <c r="AC181" s="126">
        <v>-124.60281736963103</v>
      </c>
      <c r="AE181" s="256">
        <v>128.96662459114663</v>
      </c>
      <c r="AF181" s="54">
        <v>99.602817369631026</v>
      </c>
      <c r="AG181" s="278">
        <v>74.602817369631026</v>
      </c>
      <c r="AH181" s="278">
        <v>49.602817369631026</v>
      </c>
      <c r="AI181" s="281">
        <v>24.602817369631026</v>
      </c>
    </row>
    <row r="182" spans="1:35" x14ac:dyDescent="0.2">
      <c r="A182" s="132">
        <v>508</v>
      </c>
      <c r="B182" s="6" t="s">
        <v>171</v>
      </c>
      <c r="C182" s="6">
        <v>6</v>
      </c>
      <c r="D182" s="2">
        <v>10723</v>
      </c>
      <c r="E182" s="115">
        <v>66949733.07391756</v>
      </c>
      <c r="F182" s="2">
        <v>38301386</v>
      </c>
      <c r="G182" s="6">
        <v>1239535.1860000002</v>
      </c>
      <c r="H182" s="2">
        <v>2952108.6096200123</v>
      </c>
      <c r="I182" s="2">
        <v>27762915.096510157</v>
      </c>
      <c r="J182" s="2">
        <v>-1047586</v>
      </c>
      <c r="K182" s="2">
        <v>215000</v>
      </c>
      <c r="L182" s="24">
        <v>-57153.590000000004</v>
      </c>
      <c r="M182" s="128">
        <v>2530779.4082126059</v>
      </c>
      <c r="N182" s="129">
        <v>236.01411994895139</v>
      </c>
      <c r="P182" s="155">
        <v>24279953.469202593</v>
      </c>
      <c r="Q182" s="111">
        <v>17675266</v>
      </c>
      <c r="R182" s="2">
        <v>2952108.6096200123</v>
      </c>
      <c r="S182" s="2">
        <v>769987.72600433172</v>
      </c>
      <c r="T182" s="24">
        <v>3942220.7020198167</v>
      </c>
      <c r="U182" s="24">
        <v>1199442.5926547453</v>
      </c>
      <c r="V182" s="2">
        <v>-1047586</v>
      </c>
      <c r="W182" s="2">
        <v>215000</v>
      </c>
      <c r="X182" s="2">
        <v>133511.07820530111</v>
      </c>
      <c r="Y182" s="123">
        <v>1559997.2393016182</v>
      </c>
      <c r="Z182" s="124">
        <v>145.48141744862616</v>
      </c>
      <c r="AB182" s="125">
        <v>-970782.16891098768</v>
      </c>
      <c r="AC182" s="126">
        <v>-90.532702500325257</v>
      </c>
      <c r="AE182" s="256">
        <v>94.896509721840829</v>
      </c>
      <c r="AF182" s="54">
        <v>65.532702500325229</v>
      </c>
      <c r="AG182" s="278">
        <v>40.532702500325229</v>
      </c>
      <c r="AH182" s="278">
        <v>15.532702500325229</v>
      </c>
      <c r="AI182" s="281">
        <v>0</v>
      </c>
    </row>
    <row r="183" spans="1:35" x14ac:dyDescent="0.2">
      <c r="A183" s="132">
        <v>529</v>
      </c>
      <c r="B183" s="6" t="s">
        <v>172</v>
      </c>
      <c r="C183" s="6">
        <v>2</v>
      </c>
      <c r="D183" s="2">
        <v>18871</v>
      </c>
      <c r="E183" s="115">
        <v>98537514.224622265</v>
      </c>
      <c r="F183" s="2">
        <v>68594939</v>
      </c>
      <c r="G183" s="6">
        <v>6065553.0700000012</v>
      </c>
      <c r="H183" s="2">
        <v>6275642.4592638472</v>
      </c>
      <c r="I183" s="2">
        <v>18976998.405144751</v>
      </c>
      <c r="J183" s="2">
        <v>-1598023</v>
      </c>
      <c r="K183" s="2">
        <v>1760000</v>
      </c>
      <c r="L183" s="24">
        <v>2017937.4813435895</v>
      </c>
      <c r="M183" s="128">
        <v>-480341.7715572489</v>
      </c>
      <c r="N183" s="129">
        <v>-25.453964896256103</v>
      </c>
      <c r="P183" s="155">
        <v>43786368.886882693</v>
      </c>
      <c r="Q183" s="111">
        <v>23903057</v>
      </c>
      <c r="R183" s="2">
        <v>6275642.4592638472</v>
      </c>
      <c r="S183" s="2">
        <v>3767865.1385438708</v>
      </c>
      <c r="T183" s="24">
        <v>5189190.5717276242</v>
      </c>
      <c r="U183" s="24">
        <v>2682701.5854961467</v>
      </c>
      <c r="V183" s="2">
        <v>-1598023</v>
      </c>
      <c r="W183" s="2">
        <v>1760000</v>
      </c>
      <c r="X183" s="2">
        <v>252324.44269296329</v>
      </c>
      <c r="Y183" s="123">
        <v>-1553610.689158231</v>
      </c>
      <c r="Z183" s="124">
        <v>-82.327947070013835</v>
      </c>
      <c r="AB183" s="125">
        <v>-1073268.9176009821</v>
      </c>
      <c r="AC183" s="126">
        <v>-56.873982173757732</v>
      </c>
      <c r="AE183" s="256">
        <v>61.237789395273317</v>
      </c>
      <c r="AF183" s="54">
        <v>31.873982173757732</v>
      </c>
      <c r="AG183" s="278">
        <v>6.8739821737577316</v>
      </c>
      <c r="AH183" s="278">
        <v>0</v>
      </c>
      <c r="AI183" s="281">
        <v>0</v>
      </c>
    </row>
    <row r="184" spans="1:35" x14ac:dyDescent="0.2">
      <c r="A184" s="132">
        <v>531</v>
      </c>
      <c r="B184" s="6" t="s">
        <v>173</v>
      </c>
      <c r="C184" s="6">
        <v>4</v>
      </c>
      <c r="D184" s="2">
        <v>5651</v>
      </c>
      <c r="E184" s="115">
        <v>30180729.505091533</v>
      </c>
      <c r="F184" s="2">
        <v>17695656</v>
      </c>
      <c r="G184" s="6">
        <v>575295.19900000002</v>
      </c>
      <c r="H184" s="2">
        <v>1280257.7103942821</v>
      </c>
      <c r="I184" s="2">
        <v>11968755.406470153</v>
      </c>
      <c r="J184" s="2">
        <v>-672779</v>
      </c>
      <c r="K184" s="2">
        <v>25000</v>
      </c>
      <c r="L184" s="24">
        <v>211958.88781415299</v>
      </c>
      <c r="M184" s="128">
        <v>479496.92295875028</v>
      </c>
      <c r="N184" s="129">
        <v>84.851694029154174</v>
      </c>
      <c r="P184" s="155">
        <v>11484846.245356953</v>
      </c>
      <c r="Q184" s="111">
        <v>7586065</v>
      </c>
      <c r="R184" s="2">
        <v>1280257.7103942821</v>
      </c>
      <c r="S184" s="2">
        <v>357368.02558117895</v>
      </c>
      <c r="T184" s="24">
        <v>3842273.3154264539</v>
      </c>
      <c r="U184" s="24">
        <v>-184484.50499751445</v>
      </c>
      <c r="V184" s="2">
        <v>-672779</v>
      </c>
      <c r="W184" s="2">
        <v>25000</v>
      </c>
      <c r="X184" s="2">
        <v>68827.775339836764</v>
      </c>
      <c r="Y184" s="123">
        <v>817682.07638728432</v>
      </c>
      <c r="Z184" s="124">
        <v>144.69688132848776</v>
      </c>
      <c r="AB184" s="125">
        <v>338185.15342853405</v>
      </c>
      <c r="AC184" s="126">
        <v>59.845187299333574</v>
      </c>
      <c r="AE184" s="256">
        <v>-55.481380077818002</v>
      </c>
      <c r="AF184" s="54">
        <v>-34.845187299333588</v>
      </c>
      <c r="AG184" s="278">
        <v>-9.8451872993335883</v>
      </c>
      <c r="AH184" s="278">
        <v>0</v>
      </c>
      <c r="AI184" s="281">
        <v>0</v>
      </c>
    </row>
    <row r="185" spans="1:35" x14ac:dyDescent="0.2">
      <c r="A185" s="132">
        <v>535</v>
      </c>
      <c r="B185" s="6" t="s">
        <v>174</v>
      </c>
      <c r="C185" s="6">
        <v>17</v>
      </c>
      <c r="D185" s="2">
        <v>10945</v>
      </c>
      <c r="E185" s="115">
        <v>65280727.703646787</v>
      </c>
      <c r="F185" s="2">
        <v>28305703</v>
      </c>
      <c r="G185" s="6">
        <v>878924.70199999993</v>
      </c>
      <c r="H185" s="2">
        <v>2405088.2635711739</v>
      </c>
      <c r="I185" s="2">
        <v>36377912.719232708</v>
      </c>
      <c r="J185" s="2">
        <v>-1479988</v>
      </c>
      <c r="K185" s="2">
        <v>785000</v>
      </c>
      <c r="L185" s="24">
        <v>-738958.40659845481</v>
      </c>
      <c r="M185" s="128">
        <v>2730871.3877555565</v>
      </c>
      <c r="N185" s="129">
        <v>249.50857814121119</v>
      </c>
      <c r="P185" s="155">
        <v>26871483.532714933</v>
      </c>
      <c r="Q185" s="111">
        <v>12894276</v>
      </c>
      <c r="R185" s="2">
        <v>2405088.2635711739</v>
      </c>
      <c r="S185" s="2">
        <v>545979.84814447595</v>
      </c>
      <c r="T185" s="24">
        <v>14850995.594499987</v>
      </c>
      <c r="U185" s="24">
        <v>84102.598930580512</v>
      </c>
      <c r="V185" s="2">
        <v>-1479988</v>
      </c>
      <c r="W185" s="2">
        <v>785000</v>
      </c>
      <c r="X185" s="2">
        <v>127366.41963286043</v>
      </c>
      <c r="Y185" s="123">
        <v>3341337.19206414</v>
      </c>
      <c r="Z185" s="124">
        <v>305.2843482927492</v>
      </c>
      <c r="AB185" s="125">
        <v>610465.80430858349</v>
      </c>
      <c r="AC185" s="126">
        <v>55.775770151538005</v>
      </c>
      <c r="AE185" s="256">
        <v>-51.411962930022412</v>
      </c>
      <c r="AF185" s="54">
        <v>-30.775770151538012</v>
      </c>
      <c r="AG185" s="278">
        <v>-5.775770151538012</v>
      </c>
      <c r="AH185" s="278">
        <v>0</v>
      </c>
      <c r="AI185" s="281">
        <v>0</v>
      </c>
    </row>
    <row r="186" spans="1:35" x14ac:dyDescent="0.2">
      <c r="A186" s="132">
        <v>536</v>
      </c>
      <c r="B186" s="6" t="s">
        <v>175</v>
      </c>
      <c r="C186" s="6">
        <v>6</v>
      </c>
      <c r="D186" s="2">
        <v>32847</v>
      </c>
      <c r="E186" s="115">
        <v>169217851.9706102</v>
      </c>
      <c r="F186" s="2">
        <v>113648604</v>
      </c>
      <c r="G186" s="6">
        <v>4723477.2240000004</v>
      </c>
      <c r="H186" s="2">
        <v>7321467.7872433597</v>
      </c>
      <c r="I186" s="2">
        <v>43645021.581433132</v>
      </c>
      <c r="J186" s="2">
        <v>-3023148</v>
      </c>
      <c r="K186" s="2">
        <v>683000</v>
      </c>
      <c r="L186" s="24">
        <v>-175074.51</v>
      </c>
      <c r="M186" s="128">
        <v>-2044354.8679337108</v>
      </c>
      <c r="N186" s="129">
        <v>-62.238708799394487</v>
      </c>
      <c r="P186" s="155">
        <v>77458403.8838581</v>
      </c>
      <c r="Q186" s="111">
        <v>44672008</v>
      </c>
      <c r="R186" s="2">
        <v>7321467.7872433597</v>
      </c>
      <c r="S186" s="2">
        <v>2934180.1084951316</v>
      </c>
      <c r="T186" s="24">
        <v>20560852.155560207</v>
      </c>
      <c r="U186" s="24">
        <v>820198.70854189002</v>
      </c>
      <c r="V186" s="2">
        <v>-3023148</v>
      </c>
      <c r="W186" s="2">
        <v>683000</v>
      </c>
      <c r="X186" s="2">
        <v>420350.3213915521</v>
      </c>
      <c r="Y186" s="123">
        <v>-3069494.8026259691</v>
      </c>
      <c r="Z186" s="124">
        <v>-93.448254106188358</v>
      </c>
      <c r="AB186" s="125">
        <v>-1025139.9346922582</v>
      </c>
      <c r="AC186" s="126">
        <v>-31.209545306793871</v>
      </c>
      <c r="AE186" s="256">
        <v>35.573352528309456</v>
      </c>
      <c r="AF186" s="54">
        <v>6.2095453067938706</v>
      </c>
      <c r="AG186" s="278">
        <v>0</v>
      </c>
      <c r="AH186" s="278">
        <v>0</v>
      </c>
      <c r="AI186" s="281">
        <v>0</v>
      </c>
    </row>
    <row r="187" spans="1:35" x14ac:dyDescent="0.2">
      <c r="A187" s="132">
        <v>538</v>
      </c>
      <c r="B187" s="6" t="s">
        <v>176</v>
      </c>
      <c r="C187" s="6">
        <v>2</v>
      </c>
      <c r="D187" s="2">
        <v>4844</v>
      </c>
      <c r="E187" s="115">
        <v>26114746.764102396</v>
      </c>
      <c r="F187" s="2">
        <v>16305215</v>
      </c>
      <c r="G187" s="6">
        <v>308757.19000000006</v>
      </c>
      <c r="H187" s="2">
        <v>861274.52460273972</v>
      </c>
      <c r="I187" s="2">
        <v>8464441.9977055006</v>
      </c>
      <c r="J187" s="2">
        <v>117171</v>
      </c>
      <c r="K187" s="2">
        <v>-77000</v>
      </c>
      <c r="L187" s="24">
        <v>-25818.52</v>
      </c>
      <c r="M187" s="128">
        <v>-109068.53179415643</v>
      </c>
      <c r="N187" s="129">
        <v>-22.516212178810164</v>
      </c>
      <c r="P187" s="155">
        <v>12084454.391596857</v>
      </c>
      <c r="Q187" s="111">
        <v>7098639</v>
      </c>
      <c r="R187" s="2">
        <v>861274.52460273972</v>
      </c>
      <c r="S187" s="2">
        <v>191797.0940242332</v>
      </c>
      <c r="T187" s="24">
        <v>4732784.649158421</v>
      </c>
      <c r="U187" s="24">
        <v>-444343.10678107332</v>
      </c>
      <c r="V187" s="2">
        <v>117171</v>
      </c>
      <c r="W187" s="2">
        <v>-77000</v>
      </c>
      <c r="X187" s="2">
        <v>59806.814078151765</v>
      </c>
      <c r="Y187" s="123">
        <v>455675.58348561637</v>
      </c>
      <c r="Z187" s="124">
        <v>94.070103940052931</v>
      </c>
      <c r="AB187" s="125">
        <v>564744.11527977278</v>
      </c>
      <c r="AC187" s="126">
        <v>116.58631611886308</v>
      </c>
      <c r="AE187" s="256">
        <v>-112.22250889734751</v>
      </c>
      <c r="AF187" s="54">
        <v>-91.586316118863095</v>
      </c>
      <c r="AG187" s="278">
        <v>-66.586316118863095</v>
      </c>
      <c r="AH187" s="278">
        <v>-41.586316118863095</v>
      </c>
      <c r="AI187" s="281">
        <v>-16.586316118863095</v>
      </c>
    </row>
    <row r="188" spans="1:35" x14ac:dyDescent="0.2">
      <c r="A188" s="132">
        <v>541</v>
      </c>
      <c r="B188" s="6" t="s">
        <v>177</v>
      </c>
      <c r="C188" s="6">
        <v>12</v>
      </c>
      <c r="D188" s="2">
        <v>8082</v>
      </c>
      <c r="E188" s="115">
        <v>52265316.384175263</v>
      </c>
      <c r="F188" s="2">
        <v>21463558</v>
      </c>
      <c r="G188" s="6">
        <v>2019532.67</v>
      </c>
      <c r="H188" s="2">
        <v>1767156.7959847527</v>
      </c>
      <c r="I188" s="2">
        <v>29710826.004782051</v>
      </c>
      <c r="J188" s="2">
        <v>-1086807</v>
      </c>
      <c r="K188" s="2">
        <v>81000</v>
      </c>
      <c r="L188" s="24">
        <v>-814487.54350911966</v>
      </c>
      <c r="M188" s="128">
        <v>2504437.6301006614</v>
      </c>
      <c r="N188" s="129">
        <v>309.87844965363291</v>
      </c>
      <c r="P188" s="155">
        <v>21124386.777015667</v>
      </c>
      <c r="Q188" s="111">
        <v>9161714</v>
      </c>
      <c r="R188" s="2">
        <v>1767156.7959847527</v>
      </c>
      <c r="S188" s="2">
        <v>1254514.9066585321</v>
      </c>
      <c r="T188" s="24">
        <v>5406772.2349272463</v>
      </c>
      <c r="U188" s="24">
        <v>4348162.5856691534</v>
      </c>
      <c r="V188" s="2">
        <v>-1086807</v>
      </c>
      <c r="W188" s="2">
        <v>81000</v>
      </c>
      <c r="X188" s="2">
        <v>96381.064826652277</v>
      </c>
      <c r="Y188" s="123">
        <v>-95492.188949331641</v>
      </c>
      <c r="Z188" s="124">
        <v>-11.81541560867751</v>
      </c>
      <c r="AB188" s="125">
        <v>-2599929.8190499931</v>
      </c>
      <c r="AC188" s="126">
        <v>-321.69386526231045</v>
      </c>
      <c r="AE188" s="256">
        <v>326.05767248382597</v>
      </c>
      <c r="AF188" s="54">
        <v>296.6938652623104</v>
      </c>
      <c r="AG188" s="278">
        <v>271.6938652623104</v>
      </c>
      <c r="AH188" s="278">
        <v>246.6938652623104</v>
      </c>
      <c r="AI188" s="281">
        <v>221.6938652623104</v>
      </c>
    </row>
    <row r="189" spans="1:35" x14ac:dyDescent="0.2">
      <c r="A189" s="132">
        <v>543</v>
      </c>
      <c r="B189" s="6" t="s">
        <v>178</v>
      </c>
      <c r="C189" s="6">
        <v>1</v>
      </c>
      <c r="D189" s="2">
        <v>41577</v>
      </c>
      <c r="E189" s="115">
        <v>210373590.43526056</v>
      </c>
      <c r="F189" s="2">
        <v>163690438</v>
      </c>
      <c r="G189" s="6">
        <v>5474803.040000001</v>
      </c>
      <c r="H189" s="2">
        <v>8210451.6047409195</v>
      </c>
      <c r="I189" s="2">
        <v>37847891.198437534</v>
      </c>
      <c r="J189" s="2">
        <v>-8293039</v>
      </c>
      <c r="K189" s="2">
        <v>3995000</v>
      </c>
      <c r="L189" s="24">
        <v>-221605.41</v>
      </c>
      <c r="M189" s="128">
        <v>773559.81791788701</v>
      </c>
      <c r="N189" s="129">
        <v>18.605474611393007</v>
      </c>
      <c r="P189" s="155">
        <v>97271464.452198908</v>
      </c>
      <c r="Q189" s="111">
        <v>62430295</v>
      </c>
      <c r="R189" s="2">
        <v>8210451.6047409195</v>
      </c>
      <c r="S189" s="2">
        <v>3400896.7157235681</v>
      </c>
      <c r="T189" s="24">
        <v>30678498.381709926</v>
      </c>
      <c r="U189" s="24">
        <v>-1124431.8140218582</v>
      </c>
      <c r="V189" s="2">
        <v>-8293039</v>
      </c>
      <c r="W189" s="2">
        <v>3995000</v>
      </c>
      <c r="X189" s="2">
        <v>553719.65948768263</v>
      </c>
      <c r="Y189" s="123">
        <v>2579926.0954413414</v>
      </c>
      <c r="Z189" s="124">
        <v>62.051761681731278</v>
      </c>
      <c r="AB189" s="125">
        <v>1806366.2775234543</v>
      </c>
      <c r="AC189" s="126">
        <v>43.446287070338272</v>
      </c>
      <c r="AE189" s="256">
        <v>-39.082479848822686</v>
      </c>
      <c r="AF189" s="54">
        <v>-18.446287070338272</v>
      </c>
      <c r="AG189" s="278">
        <v>0</v>
      </c>
      <c r="AH189" s="278">
        <v>0</v>
      </c>
      <c r="AI189" s="281">
        <v>0</v>
      </c>
    </row>
    <row r="190" spans="1:35" x14ac:dyDescent="0.2">
      <c r="A190" s="132">
        <v>545</v>
      </c>
      <c r="B190" s="6" t="s">
        <v>179</v>
      </c>
      <c r="C190" s="6">
        <v>15</v>
      </c>
      <c r="D190" s="2">
        <v>9389</v>
      </c>
      <c r="E190" s="115">
        <v>58742208.315138027</v>
      </c>
      <c r="F190" s="2">
        <v>26589267</v>
      </c>
      <c r="G190" s="6">
        <v>1890755.757</v>
      </c>
      <c r="H190" s="2">
        <v>2690379.5580935078</v>
      </c>
      <c r="I190" s="2">
        <v>27841007.88320208</v>
      </c>
      <c r="J190" s="2">
        <v>-108037</v>
      </c>
      <c r="K190" s="2">
        <v>393000</v>
      </c>
      <c r="L190" s="24">
        <v>260165.39893331862</v>
      </c>
      <c r="M190" s="128">
        <v>293999.48422424012</v>
      </c>
      <c r="N190" s="129">
        <v>31.313183962534893</v>
      </c>
      <c r="P190" s="155">
        <v>24491367.908027776</v>
      </c>
      <c r="Q190" s="111">
        <v>11849289</v>
      </c>
      <c r="R190" s="2">
        <v>2690379.5580935078</v>
      </c>
      <c r="S190" s="2">
        <v>1174519.8863294134</v>
      </c>
      <c r="T190" s="24">
        <v>8784710.7760330718</v>
      </c>
      <c r="U190" s="24">
        <v>244555.60994445544</v>
      </c>
      <c r="V190" s="2">
        <v>-108037</v>
      </c>
      <c r="W190" s="2">
        <v>393000</v>
      </c>
      <c r="X190" s="2">
        <v>113050.3099025191</v>
      </c>
      <c r="Y190" s="123">
        <v>650100.23227518797</v>
      </c>
      <c r="Z190" s="124">
        <v>69.240625442026627</v>
      </c>
      <c r="AB190" s="125">
        <v>356100.74805094785</v>
      </c>
      <c r="AC190" s="126">
        <v>37.927441479491726</v>
      </c>
      <c r="AE190" s="256">
        <v>-33.563634257976148</v>
      </c>
      <c r="AF190" s="54">
        <v>-12.927441479491733</v>
      </c>
      <c r="AG190" s="278">
        <v>0</v>
      </c>
      <c r="AH190" s="278">
        <v>0</v>
      </c>
      <c r="AI190" s="281">
        <v>0</v>
      </c>
    </row>
    <row r="191" spans="1:35" x14ac:dyDescent="0.2">
      <c r="A191" s="132">
        <v>560</v>
      </c>
      <c r="B191" s="6" t="s">
        <v>180</v>
      </c>
      <c r="C191" s="6">
        <v>7</v>
      </c>
      <c r="D191" s="2">
        <v>16288</v>
      </c>
      <c r="E191" s="115">
        <v>87462725.069482937</v>
      </c>
      <c r="F191" s="2">
        <v>48808246</v>
      </c>
      <c r="G191" s="6">
        <v>2088989.909</v>
      </c>
      <c r="H191" s="2">
        <v>4307316.0044502681</v>
      </c>
      <c r="I191" s="2">
        <v>35362365.910450444</v>
      </c>
      <c r="J191" s="2">
        <v>-2276906</v>
      </c>
      <c r="K191" s="2">
        <v>2970000</v>
      </c>
      <c r="L191" s="24">
        <v>-86815.040000000008</v>
      </c>
      <c r="M191" s="128">
        <v>3884101.7944177771</v>
      </c>
      <c r="N191" s="129">
        <v>238.46400997162186</v>
      </c>
      <c r="P191" s="155">
        <v>35560196.645283706</v>
      </c>
      <c r="Q191" s="111">
        <v>21016368</v>
      </c>
      <c r="R191" s="2">
        <v>4307316.0044502681</v>
      </c>
      <c r="S191" s="2">
        <v>1297661.0973566228</v>
      </c>
      <c r="T191" s="24">
        <v>12585144.568232719</v>
      </c>
      <c r="U191" s="24">
        <v>-351106.39982767031</v>
      </c>
      <c r="V191" s="2">
        <v>-2276906</v>
      </c>
      <c r="W191" s="2">
        <v>2970000</v>
      </c>
      <c r="X191" s="2">
        <v>197457.14015449808</v>
      </c>
      <c r="Y191" s="123">
        <v>4185737.7650827244</v>
      </c>
      <c r="Z191" s="124">
        <v>256.98291779731852</v>
      </c>
      <c r="AB191" s="125">
        <v>301635.97066494729</v>
      </c>
      <c r="AC191" s="126">
        <v>18.518907825696665</v>
      </c>
      <c r="AE191" s="256">
        <v>-14.155100604181087</v>
      </c>
      <c r="AF191" s="54">
        <v>0</v>
      </c>
      <c r="AG191" s="278">
        <v>0</v>
      </c>
      <c r="AH191" s="278">
        <v>0</v>
      </c>
      <c r="AI191" s="281">
        <v>0</v>
      </c>
    </row>
    <row r="192" spans="1:35" x14ac:dyDescent="0.2">
      <c r="A192" s="132">
        <v>561</v>
      </c>
      <c r="B192" s="6" t="s">
        <v>181</v>
      </c>
      <c r="C192" s="6">
        <v>2</v>
      </c>
      <c r="D192" s="2">
        <v>1417</v>
      </c>
      <c r="E192" s="115">
        <v>7808937.1849510865</v>
      </c>
      <c r="F192" s="2">
        <v>3516600</v>
      </c>
      <c r="G192" s="6">
        <v>342182.14500000008</v>
      </c>
      <c r="H192" s="2">
        <v>334849.24817629537</v>
      </c>
      <c r="I192" s="2">
        <v>4176948.551688232</v>
      </c>
      <c r="J192" s="2">
        <v>-356975</v>
      </c>
      <c r="K192" s="2">
        <v>-44000</v>
      </c>
      <c r="L192" s="24">
        <v>120080.67035770079</v>
      </c>
      <c r="M192" s="128">
        <v>40587.089555740007</v>
      </c>
      <c r="N192" s="129">
        <v>28.642970752110095</v>
      </c>
      <c r="P192" s="155">
        <v>3101728.2466147738</v>
      </c>
      <c r="Q192" s="111">
        <v>1398958</v>
      </c>
      <c r="R192" s="2">
        <v>334849.24817629537</v>
      </c>
      <c r="S192" s="2">
        <v>212560.36511401986</v>
      </c>
      <c r="T192" s="24">
        <v>1571343.6178478168</v>
      </c>
      <c r="U192" s="24">
        <v>8111.7928000334996</v>
      </c>
      <c r="V192" s="2">
        <v>-356975</v>
      </c>
      <c r="W192" s="2">
        <v>-44000</v>
      </c>
      <c r="X192" s="2">
        <v>16815.56516069045</v>
      </c>
      <c r="Y192" s="123">
        <v>39935.342484082095</v>
      </c>
      <c r="Z192" s="124">
        <v>28.18302221882999</v>
      </c>
      <c r="AB192" s="125">
        <v>-651.74707165791187</v>
      </c>
      <c r="AC192" s="126">
        <v>-0.45994853328010721</v>
      </c>
      <c r="AE192" s="256">
        <v>4.8237557547956911</v>
      </c>
      <c r="AF192" s="54">
        <v>0</v>
      </c>
      <c r="AG192" s="278">
        <v>0</v>
      </c>
      <c r="AH192" s="278">
        <v>0</v>
      </c>
      <c r="AI192" s="281">
        <v>0</v>
      </c>
    </row>
    <row r="193" spans="1:35" x14ac:dyDescent="0.2">
      <c r="A193" s="132">
        <v>562</v>
      </c>
      <c r="B193" s="6" t="s">
        <v>182</v>
      </c>
      <c r="C193" s="6">
        <v>6</v>
      </c>
      <c r="D193" s="2">
        <v>9579</v>
      </c>
      <c r="E193" s="115">
        <v>56998283.298434541</v>
      </c>
      <c r="F193" s="2">
        <v>30043294</v>
      </c>
      <c r="G193" s="6">
        <v>1425915.929</v>
      </c>
      <c r="H193" s="2">
        <v>3055856.1926908875</v>
      </c>
      <c r="I193" s="2">
        <v>25959649.401431084</v>
      </c>
      <c r="J193" s="2">
        <v>-991013</v>
      </c>
      <c r="K193" s="2">
        <v>-153000</v>
      </c>
      <c r="L193" s="24">
        <v>2067134.1446297544</v>
      </c>
      <c r="M193" s="128">
        <v>275285.08005767292</v>
      </c>
      <c r="N193" s="129">
        <v>28.738394410447118</v>
      </c>
      <c r="P193" s="155">
        <v>21375134.340559959</v>
      </c>
      <c r="Q193" s="111">
        <v>14207611</v>
      </c>
      <c r="R193" s="2">
        <v>3055856.1926908875</v>
      </c>
      <c r="S193" s="2">
        <v>885765.70963437238</v>
      </c>
      <c r="T193" s="24">
        <v>6342420.7060078252</v>
      </c>
      <c r="U193" s="24">
        <v>-1061591.0919363333</v>
      </c>
      <c r="V193" s="2">
        <v>-991013</v>
      </c>
      <c r="W193" s="2">
        <v>-153000</v>
      </c>
      <c r="X193" s="2">
        <v>115292.03383122318</v>
      </c>
      <c r="Y193" s="123">
        <v>1026207.2096680105</v>
      </c>
      <c r="Z193" s="124">
        <v>107.13093325691726</v>
      </c>
      <c r="AB193" s="125">
        <v>750922.12961033755</v>
      </c>
      <c r="AC193" s="126">
        <v>78.392538846470146</v>
      </c>
      <c r="AE193" s="256">
        <v>-74.02873162495456</v>
      </c>
      <c r="AF193" s="54">
        <v>-53.392538846470146</v>
      </c>
      <c r="AG193" s="278">
        <v>-28.392538846470146</v>
      </c>
      <c r="AH193" s="278">
        <v>-3.3925388464701456</v>
      </c>
      <c r="AI193" s="281">
        <v>0</v>
      </c>
    </row>
    <row r="194" spans="1:35" x14ac:dyDescent="0.2">
      <c r="A194" s="132">
        <v>563</v>
      </c>
      <c r="B194" s="6" t="s">
        <v>183</v>
      </c>
      <c r="C194" s="6">
        <v>17</v>
      </c>
      <c r="D194" s="2">
        <v>7725</v>
      </c>
      <c r="E194" s="115">
        <v>48135852.034692004</v>
      </c>
      <c r="F194" s="2">
        <v>22593077</v>
      </c>
      <c r="G194" s="6">
        <v>877696.1</v>
      </c>
      <c r="H194" s="2">
        <v>1835498.1974770695</v>
      </c>
      <c r="I194" s="2">
        <v>25067152.031016462</v>
      </c>
      <c r="J194" s="2">
        <v>-751707</v>
      </c>
      <c r="K194" s="2">
        <v>384000</v>
      </c>
      <c r="L194" s="24">
        <v>-41174.25</v>
      </c>
      <c r="M194" s="128">
        <v>1911038.5438015237</v>
      </c>
      <c r="N194" s="129">
        <v>247.38363026556942</v>
      </c>
      <c r="P194" s="155">
        <v>19346325.689818501</v>
      </c>
      <c r="Q194" s="111">
        <v>10365828</v>
      </c>
      <c r="R194" s="2">
        <v>1835498.1974770695</v>
      </c>
      <c r="S194" s="2">
        <v>545216.65201190207</v>
      </c>
      <c r="T194" s="24">
        <v>7844290.3636345761</v>
      </c>
      <c r="U194" s="24">
        <v>878932.75591973623</v>
      </c>
      <c r="V194" s="2">
        <v>-751707</v>
      </c>
      <c r="W194" s="2">
        <v>384000</v>
      </c>
      <c r="X194" s="2">
        <v>92175.461894046355</v>
      </c>
      <c r="Y194" s="123">
        <v>1847908.741118826</v>
      </c>
      <c r="Z194" s="124">
        <v>239.21148752347261</v>
      </c>
      <c r="AB194" s="125">
        <v>-63129.802682697773</v>
      </c>
      <c r="AC194" s="126">
        <v>-8.1721427420967991</v>
      </c>
      <c r="AE194" s="256">
        <v>12.535949963612381</v>
      </c>
      <c r="AF194" s="54">
        <v>0</v>
      </c>
      <c r="AG194" s="278">
        <v>0</v>
      </c>
      <c r="AH194" s="278">
        <v>0</v>
      </c>
      <c r="AI194" s="281">
        <v>0</v>
      </c>
    </row>
    <row r="195" spans="1:35" x14ac:dyDescent="0.2">
      <c r="A195" s="132">
        <v>564</v>
      </c>
      <c r="B195" s="6" t="s">
        <v>184</v>
      </c>
      <c r="C195" s="6">
        <v>17</v>
      </c>
      <c r="D195" s="2">
        <v>196291</v>
      </c>
      <c r="E195" s="115">
        <v>1027261202.0367285</v>
      </c>
      <c r="F195" s="2">
        <v>658044065</v>
      </c>
      <c r="G195" s="6">
        <v>29201877.377</v>
      </c>
      <c r="H195" s="2">
        <v>46034111.008945793</v>
      </c>
      <c r="I195" s="2">
        <v>283989578.1804508</v>
      </c>
      <c r="J195" s="2">
        <v>-13103445</v>
      </c>
      <c r="K195" s="2">
        <v>49041000</v>
      </c>
      <c r="L195" s="24">
        <v>-1046231.03</v>
      </c>
      <c r="M195" s="128">
        <v>26992215.559668094</v>
      </c>
      <c r="N195" s="129">
        <v>137.51122343697924</v>
      </c>
      <c r="P195" s="155">
        <v>472523505.87508726</v>
      </c>
      <c r="Q195" s="111">
        <v>263992297</v>
      </c>
      <c r="R195" s="2">
        <v>46034111.008945793</v>
      </c>
      <c r="S195" s="2">
        <v>18139934.558157485</v>
      </c>
      <c r="T195" s="24">
        <v>130295834.85951686</v>
      </c>
      <c r="U195" s="24">
        <v>-2428089.1476043067</v>
      </c>
      <c r="V195" s="2">
        <v>-13103445</v>
      </c>
      <c r="W195" s="2">
        <v>49041000</v>
      </c>
      <c r="X195" s="2">
        <v>2479902.4173796405</v>
      </c>
      <c r="Y195" s="123">
        <v>21928039.821308255</v>
      </c>
      <c r="Z195" s="124">
        <v>111.71189622197785</v>
      </c>
      <c r="AB195" s="125">
        <v>-5064175.7383598387</v>
      </c>
      <c r="AC195" s="126">
        <v>-25.799327215001394</v>
      </c>
      <c r="AE195" s="256">
        <v>30.163134436516984</v>
      </c>
      <c r="AF195" s="54">
        <v>0.79932721500138371</v>
      </c>
      <c r="AG195" s="278">
        <v>0</v>
      </c>
      <c r="AH195" s="278">
        <v>0</v>
      </c>
      <c r="AI195" s="281">
        <v>0</v>
      </c>
    </row>
    <row r="196" spans="1:35" x14ac:dyDescent="0.2">
      <c r="A196" s="132">
        <v>576</v>
      </c>
      <c r="B196" s="6" t="s">
        <v>185</v>
      </c>
      <c r="C196" s="6">
        <v>7</v>
      </c>
      <c r="D196" s="2">
        <v>3197</v>
      </c>
      <c r="E196" s="115">
        <v>19859046.730859462</v>
      </c>
      <c r="F196" s="2">
        <v>8733278</v>
      </c>
      <c r="G196" s="6">
        <v>987053.53500000003</v>
      </c>
      <c r="H196" s="2">
        <v>1412147.2424436312</v>
      </c>
      <c r="I196" s="2">
        <v>10253578.699603736</v>
      </c>
      <c r="J196" s="2">
        <v>-386900</v>
      </c>
      <c r="K196" s="2">
        <v>64000</v>
      </c>
      <c r="L196" s="24">
        <v>-17040.010000000002</v>
      </c>
      <c r="M196" s="128">
        <v>1221150.7561879067</v>
      </c>
      <c r="N196" s="129">
        <v>381.96770603312689</v>
      </c>
      <c r="P196" s="155">
        <v>6663239.6539078243</v>
      </c>
      <c r="Q196" s="111">
        <v>3872128</v>
      </c>
      <c r="R196" s="2">
        <v>1412147.2424436312</v>
      </c>
      <c r="S196" s="2">
        <v>613148.47326906526</v>
      </c>
      <c r="T196" s="24">
        <v>1419739.73394663</v>
      </c>
      <c r="U196" s="24">
        <v>409652.23109222145</v>
      </c>
      <c r="V196" s="2">
        <v>-386900</v>
      </c>
      <c r="W196" s="2">
        <v>64000</v>
      </c>
      <c r="X196" s="2">
        <v>38272.096070146828</v>
      </c>
      <c r="Y196" s="123">
        <v>778948.12291387003</v>
      </c>
      <c r="Z196" s="124">
        <v>243.64971001372226</v>
      </c>
      <c r="AB196" s="125">
        <v>-442202.63327403669</v>
      </c>
      <c r="AC196" s="126">
        <v>-138.31799601940466</v>
      </c>
      <c r="AE196" s="256">
        <v>142.6818032409202</v>
      </c>
      <c r="AF196" s="54">
        <v>113.31799601940463</v>
      </c>
      <c r="AG196" s="278">
        <v>88.317996019404632</v>
      </c>
      <c r="AH196" s="278">
        <v>63.317996019404632</v>
      </c>
      <c r="AI196" s="281">
        <v>38.317996019404632</v>
      </c>
    </row>
    <row r="197" spans="1:35" x14ac:dyDescent="0.2">
      <c r="A197" s="132">
        <v>577</v>
      </c>
      <c r="B197" s="6" t="s">
        <v>186</v>
      </c>
      <c r="C197" s="6">
        <v>2</v>
      </c>
      <c r="D197" s="2">
        <v>10628</v>
      </c>
      <c r="E197" s="115">
        <v>58002203.681402847</v>
      </c>
      <c r="F197" s="2">
        <v>38086333</v>
      </c>
      <c r="G197" s="6">
        <v>1122424.1670000001</v>
      </c>
      <c r="H197" s="2">
        <v>1978783.3814146516</v>
      </c>
      <c r="I197" s="2">
        <v>14764353.905853115</v>
      </c>
      <c r="J197" s="2">
        <v>-536500</v>
      </c>
      <c r="K197" s="2">
        <v>339000</v>
      </c>
      <c r="L197" s="24">
        <v>-56647.24</v>
      </c>
      <c r="M197" s="128">
        <v>-2191161.9871350769</v>
      </c>
      <c r="N197" s="129">
        <v>-206.16879818734259</v>
      </c>
      <c r="P197" s="155">
        <v>25655000.794028118</v>
      </c>
      <c r="Q197" s="111">
        <v>16214095</v>
      </c>
      <c r="R197" s="2">
        <v>1978783.3814146516</v>
      </c>
      <c r="S197" s="2">
        <v>697239.45049885509</v>
      </c>
      <c r="T197" s="24">
        <v>6999269.1957217231</v>
      </c>
      <c r="U197" s="24">
        <v>-1183382.4234532372</v>
      </c>
      <c r="V197" s="2">
        <v>-536500</v>
      </c>
      <c r="W197" s="2">
        <v>339000</v>
      </c>
      <c r="X197" s="2">
        <v>134331.72042622374</v>
      </c>
      <c r="Y197" s="123">
        <v>-1012164.4694199003</v>
      </c>
      <c r="Z197" s="124">
        <v>-95.235648232960131</v>
      </c>
      <c r="AB197" s="125">
        <v>1178997.5177151766</v>
      </c>
      <c r="AC197" s="126">
        <v>110.93314995438244</v>
      </c>
      <c r="AE197" s="256">
        <v>-106.56934273286689</v>
      </c>
      <c r="AF197" s="54">
        <v>-85.933149954382458</v>
      </c>
      <c r="AG197" s="278">
        <v>-60.933149954382458</v>
      </c>
      <c r="AH197" s="278">
        <v>-35.933149954382458</v>
      </c>
      <c r="AI197" s="281">
        <v>-10.933149954382458</v>
      </c>
    </row>
    <row r="198" spans="1:35" x14ac:dyDescent="0.2">
      <c r="A198" s="132">
        <v>578</v>
      </c>
      <c r="B198" s="6" t="s">
        <v>187</v>
      </c>
      <c r="C198" s="6">
        <v>18</v>
      </c>
      <c r="D198" s="2">
        <v>3564</v>
      </c>
      <c r="E198" s="115">
        <v>23200203.797557238</v>
      </c>
      <c r="F198" s="2">
        <v>9664611</v>
      </c>
      <c r="G198" s="6">
        <v>534055.68400000001</v>
      </c>
      <c r="H198" s="2">
        <v>1297091.6752686121</v>
      </c>
      <c r="I198" s="2">
        <v>12714869.347929666</v>
      </c>
      <c r="J198" s="2">
        <v>-47743</v>
      </c>
      <c r="K198" s="2">
        <v>-162000</v>
      </c>
      <c r="L198" s="24">
        <v>-275240.24172621302</v>
      </c>
      <c r="M198" s="128">
        <v>1075921.1513672518</v>
      </c>
      <c r="N198" s="129">
        <v>301.88584494030636</v>
      </c>
      <c r="P198" s="155">
        <v>8733379.3411581237</v>
      </c>
      <c r="Q198" s="111">
        <v>4524505</v>
      </c>
      <c r="R198" s="2">
        <v>1297091.6752686121</v>
      </c>
      <c r="S198" s="2">
        <v>331750.42251914571</v>
      </c>
      <c r="T198" s="24">
        <v>2993821.5783591671</v>
      </c>
      <c r="U198" s="24">
        <v>461556.69103467895</v>
      </c>
      <c r="V198" s="2">
        <v>-47743</v>
      </c>
      <c r="W198" s="2">
        <v>-162000</v>
      </c>
      <c r="X198" s="2">
        <v>41602.866468314845</v>
      </c>
      <c r="Y198" s="123">
        <v>707205.89249179326</v>
      </c>
      <c r="Z198" s="124">
        <v>198.43038509870743</v>
      </c>
      <c r="AB198" s="125">
        <v>-368715.2588754585</v>
      </c>
      <c r="AC198" s="126">
        <v>-103.45545984159891</v>
      </c>
      <c r="AE198" s="256">
        <v>107.81926706311449</v>
      </c>
      <c r="AF198" s="54">
        <v>78.455459841598923</v>
      </c>
      <c r="AG198" s="278">
        <v>53.455459841598923</v>
      </c>
      <c r="AH198" s="278">
        <v>28.455459841598923</v>
      </c>
      <c r="AI198" s="281">
        <v>3.4554598415989233</v>
      </c>
    </row>
    <row r="199" spans="1:35" x14ac:dyDescent="0.2">
      <c r="A199" s="132">
        <v>580</v>
      </c>
      <c r="B199" s="6" t="s">
        <v>188</v>
      </c>
      <c r="C199" s="6">
        <v>9</v>
      </c>
      <c r="D199" s="2">
        <v>5373</v>
      </c>
      <c r="E199" s="115">
        <v>32501597.588122781</v>
      </c>
      <c r="F199" s="2">
        <v>13953786</v>
      </c>
      <c r="G199" s="6">
        <v>1223470.344</v>
      </c>
      <c r="H199" s="2">
        <v>1390751.7059154259</v>
      </c>
      <c r="I199" s="2">
        <v>18799541.789655384</v>
      </c>
      <c r="J199" s="2">
        <v>-596885</v>
      </c>
      <c r="K199" s="2">
        <v>58000</v>
      </c>
      <c r="L199" s="24">
        <v>1119581.6136070599</v>
      </c>
      <c r="M199" s="128">
        <v>1207485.6378409716</v>
      </c>
      <c r="N199" s="129">
        <v>224.73211201209224</v>
      </c>
      <c r="P199" s="155">
        <v>10009521.338223567</v>
      </c>
      <c r="Q199" s="111">
        <v>5506961</v>
      </c>
      <c r="R199" s="2">
        <v>1390751.7059154259</v>
      </c>
      <c r="S199" s="2">
        <v>760008.39560701046</v>
      </c>
      <c r="T199" s="24">
        <v>2263518.5896458747</v>
      </c>
      <c r="U199" s="24">
        <v>840531.53045641759</v>
      </c>
      <c r="V199" s="2">
        <v>-596885</v>
      </c>
      <c r="W199" s="2">
        <v>58000</v>
      </c>
      <c r="X199" s="2">
        <v>64219.004584509072</v>
      </c>
      <c r="Y199" s="123">
        <v>277583.8879856728</v>
      </c>
      <c r="Z199" s="124">
        <v>51.662737387990468</v>
      </c>
      <c r="AB199" s="125">
        <v>-929901.74985529878</v>
      </c>
      <c r="AC199" s="126">
        <v>-173.06937462410175</v>
      </c>
      <c r="AE199" s="256">
        <v>177.43318184561738</v>
      </c>
      <c r="AF199" s="54">
        <v>148.06937462410178</v>
      </c>
      <c r="AG199" s="278">
        <v>123.06937462410178</v>
      </c>
      <c r="AH199" s="278">
        <v>98.069374624101783</v>
      </c>
      <c r="AI199" s="281">
        <v>73.069374624101783</v>
      </c>
    </row>
    <row r="200" spans="1:35" x14ac:dyDescent="0.2">
      <c r="A200" s="132">
        <v>581</v>
      </c>
      <c r="B200" s="6" t="s">
        <v>189</v>
      </c>
      <c r="C200" s="6">
        <v>6</v>
      </c>
      <c r="D200" s="2">
        <v>6808</v>
      </c>
      <c r="E200" s="115">
        <v>39288352.342600331</v>
      </c>
      <c r="F200" s="2">
        <v>19266001</v>
      </c>
      <c r="G200" s="6">
        <v>1616908.1770000001</v>
      </c>
      <c r="H200" s="2">
        <v>1879007.7029565219</v>
      </c>
      <c r="I200" s="2">
        <v>19122113.586612064</v>
      </c>
      <c r="J200" s="2">
        <v>-872742</v>
      </c>
      <c r="K200" s="2">
        <v>-17000</v>
      </c>
      <c r="L200" s="24">
        <v>-36286.639999999999</v>
      </c>
      <c r="M200" s="128">
        <v>1742222.7639682509</v>
      </c>
      <c r="N200" s="129">
        <v>255.90816156995461</v>
      </c>
      <c r="P200" s="155">
        <v>14073013.728551183</v>
      </c>
      <c r="Q200" s="111">
        <v>8486048</v>
      </c>
      <c r="R200" s="2">
        <v>1879007.7029565219</v>
      </c>
      <c r="S200" s="2">
        <v>1004408.3172690503</v>
      </c>
      <c r="T200" s="24">
        <v>4588578.8116621915</v>
      </c>
      <c r="U200" s="24">
        <v>535908.29034595145</v>
      </c>
      <c r="V200" s="2">
        <v>-872742</v>
      </c>
      <c r="W200" s="2">
        <v>-17000</v>
      </c>
      <c r="X200" s="2">
        <v>81831.157996375841</v>
      </c>
      <c r="Y200" s="123">
        <v>1613026.5516789071</v>
      </c>
      <c r="Z200" s="124">
        <v>236.93104460618494</v>
      </c>
      <c r="AB200" s="125">
        <v>-129196.21228934382</v>
      </c>
      <c r="AC200" s="126">
        <v>-18.977116963769657</v>
      </c>
      <c r="AE200" s="256">
        <v>23.340924185285274</v>
      </c>
      <c r="AF200" s="54">
        <v>0</v>
      </c>
      <c r="AG200" s="278">
        <v>0</v>
      </c>
      <c r="AH200" s="278">
        <v>0</v>
      </c>
      <c r="AI200" s="281">
        <v>0</v>
      </c>
    </row>
    <row r="201" spans="1:35" x14ac:dyDescent="0.2">
      <c r="A201" s="132">
        <v>583</v>
      </c>
      <c r="B201" s="6" t="s">
        <v>190</v>
      </c>
      <c r="C201" s="6">
        <v>19</v>
      </c>
      <c r="D201" s="2">
        <v>947</v>
      </c>
      <c r="E201" s="115">
        <v>8030645.2944519715</v>
      </c>
      <c r="F201" s="2">
        <v>2855817</v>
      </c>
      <c r="G201" s="6">
        <v>238203.45300000001</v>
      </c>
      <c r="H201" s="2">
        <v>1737588.6394139365</v>
      </c>
      <c r="I201" s="2">
        <v>4257835.4326784518</v>
      </c>
      <c r="J201" s="2">
        <v>-262270</v>
      </c>
      <c r="K201" s="2">
        <v>-18000</v>
      </c>
      <c r="L201" s="24">
        <v>123265.88337268426</v>
      </c>
      <c r="M201" s="128">
        <v>655263.34726773179</v>
      </c>
      <c r="N201" s="129">
        <v>691.93595276423628</v>
      </c>
      <c r="P201" s="155">
        <v>2918613.0702822944</v>
      </c>
      <c r="Q201" s="111">
        <v>1294196</v>
      </c>
      <c r="R201" s="2">
        <v>1737588.6394139365</v>
      </c>
      <c r="S201" s="2">
        <v>147969.76896938984</v>
      </c>
      <c r="T201" s="24">
        <v>960430.46476272098</v>
      </c>
      <c r="U201" s="24">
        <v>-459025.48907282448</v>
      </c>
      <c r="V201" s="2">
        <v>-262270</v>
      </c>
      <c r="W201" s="2">
        <v>-18000</v>
      </c>
      <c r="X201" s="2">
        <v>11564.563290496488</v>
      </c>
      <c r="Y201" s="123">
        <v>493840.87708142539</v>
      </c>
      <c r="Z201" s="124">
        <v>521.47927886106163</v>
      </c>
      <c r="AB201" s="125">
        <v>-161422.4701863064</v>
      </c>
      <c r="AC201" s="126">
        <v>-170.45667390317465</v>
      </c>
      <c r="AE201" s="256">
        <v>174.82048112469022</v>
      </c>
      <c r="AF201" s="54">
        <v>145.45667390317465</v>
      </c>
      <c r="AG201" s="278">
        <v>120.45667390317465</v>
      </c>
      <c r="AH201" s="278">
        <v>95.456673903174647</v>
      </c>
      <c r="AI201" s="281">
        <v>70.456673903174647</v>
      </c>
    </row>
    <row r="202" spans="1:35" x14ac:dyDescent="0.2">
      <c r="A202" s="132">
        <v>584</v>
      </c>
      <c r="B202" s="6" t="s">
        <v>191</v>
      </c>
      <c r="C202" s="6">
        <v>16</v>
      </c>
      <c r="D202" s="2">
        <v>2893</v>
      </c>
      <c r="E202" s="115">
        <v>17419703.820782263</v>
      </c>
      <c r="F202" s="2">
        <v>6448718</v>
      </c>
      <c r="G202" s="6">
        <v>475749.505</v>
      </c>
      <c r="H202" s="2">
        <v>481807.71244788566</v>
      </c>
      <c r="I202" s="2">
        <v>11649991.95905195</v>
      </c>
      <c r="J202" s="2">
        <v>90571</v>
      </c>
      <c r="K202" s="2">
        <v>307000</v>
      </c>
      <c r="L202" s="24">
        <v>159491.77819204095</v>
      </c>
      <c r="M202" s="128">
        <v>1874642.5775255323</v>
      </c>
      <c r="N202" s="129">
        <v>647.99259506585975</v>
      </c>
      <c r="P202" s="155">
        <v>7890568.494489789</v>
      </c>
      <c r="Q202" s="111">
        <v>2860270</v>
      </c>
      <c r="R202" s="2">
        <v>481807.71244788566</v>
      </c>
      <c r="S202" s="2">
        <v>295531.16655345703</v>
      </c>
      <c r="T202" s="24">
        <v>5414973.9149797969</v>
      </c>
      <c r="U202" s="24">
        <v>333154.37948643405</v>
      </c>
      <c r="V202" s="2">
        <v>90571</v>
      </c>
      <c r="W202" s="2">
        <v>307000</v>
      </c>
      <c r="X202" s="2">
        <v>32919.606930148038</v>
      </c>
      <c r="Y202" s="123">
        <v>1925659.2859079316</v>
      </c>
      <c r="Z202" s="124">
        <v>665.6271295914039</v>
      </c>
      <c r="AB202" s="125">
        <v>51016.708382399287</v>
      </c>
      <c r="AC202" s="126">
        <v>17.634534525544172</v>
      </c>
      <c r="AE202" s="256">
        <v>-13.270727304028583</v>
      </c>
      <c r="AF202" s="54">
        <v>0</v>
      </c>
      <c r="AG202" s="278">
        <v>0</v>
      </c>
      <c r="AH202" s="278">
        <v>0</v>
      </c>
      <c r="AI202" s="281">
        <v>0</v>
      </c>
    </row>
    <row r="203" spans="1:35" x14ac:dyDescent="0.2">
      <c r="A203" s="132">
        <v>588</v>
      </c>
      <c r="B203" s="6" t="s">
        <v>192</v>
      </c>
      <c r="C203" s="6">
        <v>10</v>
      </c>
      <c r="D203" s="2">
        <v>1832</v>
      </c>
      <c r="E203" s="115">
        <v>11743891.863687593</v>
      </c>
      <c r="F203" s="2">
        <v>4257014</v>
      </c>
      <c r="G203" s="6">
        <v>634881.527</v>
      </c>
      <c r="H203" s="2">
        <v>837124.01419892791</v>
      </c>
      <c r="I203" s="2">
        <v>6622656.5476998407</v>
      </c>
      <c r="J203" s="2">
        <v>-315331</v>
      </c>
      <c r="K203" s="2">
        <v>62000</v>
      </c>
      <c r="L203" s="24">
        <v>257835.98794820771</v>
      </c>
      <c r="M203" s="128">
        <v>96617.23726296745</v>
      </c>
      <c r="N203" s="129">
        <v>52.738666628257342</v>
      </c>
      <c r="P203" s="155">
        <v>4429197.7822608035</v>
      </c>
      <c r="Q203" s="111">
        <v>1892240</v>
      </c>
      <c r="R203" s="2">
        <v>837124.01419892791</v>
      </c>
      <c r="S203" s="2">
        <v>394382.49819629372</v>
      </c>
      <c r="T203" s="24">
        <v>1122211.6233792766</v>
      </c>
      <c r="U203" s="24">
        <v>279090.65193186537</v>
      </c>
      <c r="V203" s="2">
        <v>-315331</v>
      </c>
      <c r="W203" s="2">
        <v>62000</v>
      </c>
      <c r="X203" s="2">
        <v>21360.174667993797</v>
      </c>
      <c r="Y203" s="123">
        <v>-136119.819886446</v>
      </c>
      <c r="Z203" s="124">
        <v>-74.301211728409385</v>
      </c>
      <c r="AB203" s="125">
        <v>-232737.05714941345</v>
      </c>
      <c r="AC203" s="126">
        <v>-127.03987835666673</v>
      </c>
      <c r="AE203" s="256">
        <v>131.40368557818232</v>
      </c>
      <c r="AF203" s="54">
        <v>102.03987835666672</v>
      </c>
      <c r="AG203" s="278">
        <v>77.039878356666719</v>
      </c>
      <c r="AH203" s="278">
        <v>52.039878356666719</v>
      </c>
      <c r="AI203" s="281">
        <v>27.039878356666719</v>
      </c>
    </row>
    <row r="204" spans="1:35" x14ac:dyDescent="0.2">
      <c r="A204" s="132">
        <v>592</v>
      </c>
      <c r="B204" s="6" t="s">
        <v>193</v>
      </c>
      <c r="C204" s="6">
        <v>13</v>
      </c>
      <c r="D204" s="2">
        <v>4081</v>
      </c>
      <c r="E204" s="115">
        <v>22621512.376048494</v>
      </c>
      <c r="F204" s="2">
        <v>11353948</v>
      </c>
      <c r="G204" s="6">
        <v>735773.98099999991</v>
      </c>
      <c r="H204" s="2">
        <v>882113.90767460212</v>
      </c>
      <c r="I204" s="2">
        <v>11222974.360598</v>
      </c>
      <c r="J204" s="2">
        <v>-370496</v>
      </c>
      <c r="K204" s="2">
        <v>384000</v>
      </c>
      <c r="L204" s="24">
        <v>-10153.493302415625</v>
      </c>
      <c r="M204" s="128">
        <v>1596955.3665265213</v>
      </c>
      <c r="N204" s="129">
        <v>391.31471858037764</v>
      </c>
      <c r="P204" s="155">
        <v>10546876.362873342</v>
      </c>
      <c r="Q204" s="111">
        <v>5061285</v>
      </c>
      <c r="R204" s="2">
        <v>882113.90767460212</v>
      </c>
      <c r="S204" s="2">
        <v>457055.95200695185</v>
      </c>
      <c r="T204" s="24">
        <v>4386540.4664830025</v>
      </c>
      <c r="U204" s="24">
        <v>838305.37256092392</v>
      </c>
      <c r="V204" s="2">
        <v>-370496</v>
      </c>
      <c r="W204" s="2">
        <v>384000</v>
      </c>
      <c r="X204" s="2">
        <v>48466.648800211653</v>
      </c>
      <c r="Y204" s="123">
        <v>1140394.9846523497</v>
      </c>
      <c r="Z204" s="124">
        <v>279.44008445291587</v>
      </c>
      <c r="AB204" s="125">
        <v>-456560.38187417155</v>
      </c>
      <c r="AC204" s="126">
        <v>-111.87463412746179</v>
      </c>
      <c r="AE204" s="256">
        <v>116.23844134897735</v>
      </c>
      <c r="AF204" s="54">
        <v>86.874634127461775</v>
      </c>
      <c r="AG204" s="278">
        <v>61.874634127461775</v>
      </c>
      <c r="AH204" s="278">
        <v>36.874634127461775</v>
      </c>
      <c r="AI204" s="281">
        <v>11.874634127461775</v>
      </c>
    </row>
    <row r="205" spans="1:35" x14ac:dyDescent="0.2">
      <c r="A205" s="132">
        <v>593</v>
      </c>
      <c r="B205" s="6" t="s">
        <v>194</v>
      </c>
      <c r="C205" s="6">
        <v>10</v>
      </c>
      <c r="D205" s="2">
        <v>19051</v>
      </c>
      <c r="E205" s="115">
        <v>117954412.97352822</v>
      </c>
      <c r="F205" s="2">
        <v>62649522</v>
      </c>
      <c r="G205" s="6">
        <v>3547597.9170000004</v>
      </c>
      <c r="H205" s="2">
        <v>4254989.1522001196</v>
      </c>
      <c r="I205" s="2">
        <v>52067514.792366467</v>
      </c>
      <c r="J205" s="2">
        <v>-2468388</v>
      </c>
      <c r="K205" s="2">
        <v>496000</v>
      </c>
      <c r="L205" s="24">
        <v>-218299.46374062635</v>
      </c>
      <c r="M205" s="128">
        <v>2811122.3517789934</v>
      </c>
      <c r="N205" s="129">
        <v>147.5577319709723</v>
      </c>
      <c r="P205" s="155">
        <v>37106250.297599711</v>
      </c>
      <c r="Q205" s="111">
        <v>29153514</v>
      </c>
      <c r="R205" s="2">
        <v>4254989.1522001196</v>
      </c>
      <c r="S205" s="2">
        <v>2203734.822327612</v>
      </c>
      <c r="T205" s="24">
        <v>7852320.7539670039</v>
      </c>
      <c r="U205" s="24">
        <v>-609493.79786459485</v>
      </c>
      <c r="V205" s="2">
        <v>-2468388</v>
      </c>
      <c r="W205" s="2">
        <v>496000</v>
      </c>
      <c r="X205" s="2">
        <v>234188.46691248292</v>
      </c>
      <c r="Y205" s="123">
        <v>4010615.0999429151</v>
      </c>
      <c r="Z205" s="124">
        <v>210.51992546023385</v>
      </c>
      <c r="AB205" s="125">
        <v>1199492.7481639218</v>
      </c>
      <c r="AC205" s="126">
        <v>62.962193489261551</v>
      </c>
      <c r="AE205" s="256">
        <v>-58.598386267745951</v>
      </c>
      <c r="AF205" s="54">
        <v>-37.962193489261551</v>
      </c>
      <c r="AG205" s="278">
        <v>-12.962193489261551</v>
      </c>
      <c r="AH205" s="278">
        <v>0</v>
      </c>
      <c r="AI205" s="281">
        <v>0</v>
      </c>
    </row>
    <row r="206" spans="1:35" x14ac:dyDescent="0.2">
      <c r="A206" s="132">
        <v>595</v>
      </c>
      <c r="B206" s="6" t="s">
        <v>195</v>
      </c>
      <c r="C206" s="6">
        <v>11</v>
      </c>
      <c r="D206" s="2">
        <v>4787</v>
      </c>
      <c r="E206" s="115">
        <v>33762981.882513061</v>
      </c>
      <c r="F206" s="2">
        <v>11181799</v>
      </c>
      <c r="G206" s="6">
        <v>1155013.1260000002</v>
      </c>
      <c r="H206" s="2">
        <v>1156449.9050077426</v>
      </c>
      <c r="I206" s="2">
        <v>19710800.743458889</v>
      </c>
      <c r="J206" s="2">
        <v>-121746</v>
      </c>
      <c r="K206" s="2">
        <v>779000</v>
      </c>
      <c r="L206" s="24">
        <v>-25514.71</v>
      </c>
      <c r="M206" s="128">
        <v>123849.60195357262</v>
      </c>
      <c r="N206" s="129">
        <v>25.872070598197748</v>
      </c>
      <c r="P206" s="155">
        <v>10666709.746554248</v>
      </c>
      <c r="Q206" s="111">
        <v>4891028</v>
      </c>
      <c r="R206" s="2">
        <v>1156449.9050077426</v>
      </c>
      <c r="S206" s="2">
        <v>717483.40865080897</v>
      </c>
      <c r="T206" s="24">
        <v>4271273.4887141548</v>
      </c>
      <c r="U206" s="24">
        <v>-437938.3067574809</v>
      </c>
      <c r="V206" s="2">
        <v>-121746</v>
      </c>
      <c r="W206" s="2">
        <v>779000</v>
      </c>
      <c r="X206" s="2">
        <v>55540.813691361189</v>
      </c>
      <c r="Y206" s="123">
        <v>644381.56275233626</v>
      </c>
      <c r="Z206" s="124">
        <v>134.61072963282564</v>
      </c>
      <c r="AB206" s="125">
        <v>520531.96079876367</v>
      </c>
      <c r="AC206" s="126">
        <v>108.73865903462789</v>
      </c>
      <c r="AE206" s="256">
        <v>-104.3748518131123</v>
      </c>
      <c r="AF206" s="54">
        <v>-83.738659034627887</v>
      </c>
      <c r="AG206" s="278">
        <v>-58.738659034627887</v>
      </c>
      <c r="AH206" s="278">
        <v>-33.738659034627887</v>
      </c>
      <c r="AI206" s="281">
        <v>-8.7386590346278865</v>
      </c>
    </row>
    <row r="207" spans="1:35" x14ac:dyDescent="0.2">
      <c r="A207" s="132">
        <v>598</v>
      </c>
      <c r="B207" s="6" t="s">
        <v>196</v>
      </c>
      <c r="C207" s="6">
        <v>15</v>
      </c>
      <c r="D207" s="2">
        <v>19577</v>
      </c>
      <c r="E207" s="115">
        <v>118108465.40954764</v>
      </c>
      <c r="F207" s="2">
        <v>69952283</v>
      </c>
      <c r="G207" s="6">
        <v>4455039.4380000001</v>
      </c>
      <c r="H207" s="2">
        <v>5321365.2041596193</v>
      </c>
      <c r="I207" s="2">
        <v>38745193.13805154</v>
      </c>
      <c r="J207" s="2">
        <v>734292</v>
      </c>
      <c r="K207" s="2">
        <v>-507000</v>
      </c>
      <c r="L207" s="24">
        <v>-104345.41</v>
      </c>
      <c r="M207" s="128">
        <v>697052.78066350881</v>
      </c>
      <c r="N207" s="129">
        <v>35.60569957927715</v>
      </c>
      <c r="P207" s="155">
        <v>51106818.608538769</v>
      </c>
      <c r="Q207" s="111">
        <v>30827001</v>
      </c>
      <c r="R207" s="2">
        <v>5321365.2041596193</v>
      </c>
      <c r="S207" s="2">
        <v>2767429.0531396302</v>
      </c>
      <c r="T207" s="24">
        <v>11876300.907055767</v>
      </c>
      <c r="U207" s="24">
        <v>209032.53687809675</v>
      </c>
      <c r="V207" s="2">
        <v>734292</v>
      </c>
      <c r="W207" s="2">
        <v>-507000</v>
      </c>
      <c r="X207" s="2">
        <v>249693.70155870824</v>
      </c>
      <c r="Y207" s="123">
        <v>371295.79425304383</v>
      </c>
      <c r="Z207" s="124">
        <v>18.965918897330738</v>
      </c>
      <c r="AB207" s="125">
        <v>-325756.98641046498</v>
      </c>
      <c r="AC207" s="126">
        <v>-16.639780681946416</v>
      </c>
      <c r="AE207" s="256">
        <v>21.003587903461998</v>
      </c>
      <c r="AF207" s="54">
        <v>0</v>
      </c>
      <c r="AG207" s="278">
        <v>0</v>
      </c>
      <c r="AH207" s="278">
        <v>0</v>
      </c>
      <c r="AI207" s="281">
        <v>0</v>
      </c>
    </row>
    <row r="208" spans="1:35" x14ac:dyDescent="0.2">
      <c r="A208" s="132">
        <v>599</v>
      </c>
      <c r="B208" s="6" t="s">
        <v>197</v>
      </c>
      <c r="C208" s="6">
        <v>15</v>
      </c>
      <c r="D208" s="2">
        <v>11060</v>
      </c>
      <c r="E208" s="115">
        <v>61197525.146426447</v>
      </c>
      <c r="F208" s="2">
        <v>30662070</v>
      </c>
      <c r="G208" s="6">
        <v>2600234.3000000003</v>
      </c>
      <c r="H208" s="2">
        <v>2116151.6689370372</v>
      </c>
      <c r="I208" s="2">
        <v>26094045.660864368</v>
      </c>
      <c r="J208" s="2">
        <v>-898223</v>
      </c>
      <c r="K208" s="2">
        <v>200000</v>
      </c>
      <c r="L208" s="24">
        <v>-58949.8</v>
      </c>
      <c r="M208" s="128">
        <v>-364296.71662503929</v>
      </c>
      <c r="N208" s="129">
        <v>-32.938220309678059</v>
      </c>
      <c r="P208" s="155">
        <v>28563337.963756192</v>
      </c>
      <c r="Q208" s="111">
        <v>13027599</v>
      </c>
      <c r="R208" s="2">
        <v>2116151.6689370372</v>
      </c>
      <c r="S208" s="2">
        <v>1615241.3568802595</v>
      </c>
      <c r="T208" s="24">
        <v>15692484.241255542</v>
      </c>
      <c r="U208" s="24">
        <v>-1508368.2590884103</v>
      </c>
      <c r="V208" s="2">
        <v>-898223</v>
      </c>
      <c r="W208" s="2">
        <v>200000</v>
      </c>
      <c r="X208" s="2">
        <v>133952.12310249259</v>
      </c>
      <c r="Y208" s="123">
        <v>1815499.167330727</v>
      </c>
      <c r="Z208" s="124">
        <v>164.1500151293605</v>
      </c>
      <c r="AB208" s="125">
        <v>2179795.8839557664</v>
      </c>
      <c r="AC208" s="126">
        <v>197.08823543903856</v>
      </c>
      <c r="AE208" s="256">
        <v>-192.72442821752298</v>
      </c>
      <c r="AF208" s="54">
        <v>-172.08823543903856</v>
      </c>
      <c r="AG208" s="278">
        <v>-147.08823543903856</v>
      </c>
      <c r="AH208" s="278">
        <v>-122.08823543903856</v>
      </c>
      <c r="AI208" s="281">
        <v>-97.088235439038556</v>
      </c>
    </row>
    <row r="209" spans="1:35" x14ac:dyDescent="0.2">
      <c r="A209" s="132">
        <v>601</v>
      </c>
      <c r="B209" s="6" t="s">
        <v>198</v>
      </c>
      <c r="C209" s="6">
        <v>13</v>
      </c>
      <c r="D209" s="2">
        <v>4261</v>
      </c>
      <c r="E209" s="115">
        <v>28222915.484919909</v>
      </c>
      <c r="F209" s="2">
        <v>10300102</v>
      </c>
      <c r="G209" s="6">
        <v>1210229.355</v>
      </c>
      <c r="H209" s="2">
        <v>875709.60536645958</v>
      </c>
      <c r="I209" s="2">
        <v>16902777.098178025</v>
      </c>
      <c r="J209" s="2">
        <v>368050</v>
      </c>
      <c r="K209" s="2">
        <v>28000</v>
      </c>
      <c r="L209" s="24">
        <v>451393.38399937085</v>
      </c>
      <c r="M209" s="128">
        <v>1010559.1896252065</v>
      </c>
      <c r="N209" s="129">
        <v>237.16479456118435</v>
      </c>
      <c r="P209" s="155">
        <v>11813987.4836841</v>
      </c>
      <c r="Q209" s="111">
        <v>4587696</v>
      </c>
      <c r="R209" s="2">
        <v>875709.60536645958</v>
      </c>
      <c r="S209" s="2">
        <v>751783.216422659</v>
      </c>
      <c r="T209" s="24">
        <v>4736053.3705990054</v>
      </c>
      <c r="U209" s="24">
        <v>1004121.5591748876</v>
      </c>
      <c r="V209" s="2">
        <v>368050</v>
      </c>
      <c r="W209" s="2">
        <v>28000</v>
      </c>
      <c r="X209" s="2">
        <v>49866.676136375987</v>
      </c>
      <c r="Y209" s="123">
        <v>587292.94401528873</v>
      </c>
      <c r="Z209" s="124">
        <v>137.82983900851647</v>
      </c>
      <c r="AB209" s="125">
        <v>-423266.24560991779</v>
      </c>
      <c r="AC209" s="126">
        <v>-99.334955552667864</v>
      </c>
      <c r="AE209" s="256">
        <v>103.69876277418345</v>
      </c>
      <c r="AF209" s="54">
        <v>74.334955552667878</v>
      </c>
      <c r="AG209" s="278">
        <v>49.334955552667878</v>
      </c>
      <c r="AH209" s="278">
        <v>24.334955552667878</v>
      </c>
      <c r="AI209" s="281">
        <v>0</v>
      </c>
    </row>
    <row r="210" spans="1:35" x14ac:dyDescent="0.2">
      <c r="A210" s="132">
        <v>604</v>
      </c>
      <c r="B210" s="6" t="s">
        <v>199</v>
      </c>
      <c r="C210" s="6">
        <v>6</v>
      </c>
      <c r="D210" s="2">
        <v>18689</v>
      </c>
      <c r="E210" s="115">
        <v>93773677.554946437</v>
      </c>
      <c r="F210" s="2">
        <v>74742332</v>
      </c>
      <c r="G210" s="6">
        <v>2530593.4129999997</v>
      </c>
      <c r="H210" s="2">
        <v>4067764.4895104226</v>
      </c>
      <c r="I210" s="2">
        <v>14318701.415549388</v>
      </c>
      <c r="J210" s="2">
        <v>-2736271</v>
      </c>
      <c r="K210" s="2">
        <v>-572000</v>
      </c>
      <c r="L210" s="24">
        <v>-99612.37</v>
      </c>
      <c r="M210" s="128">
        <v>-1322944.8668866353</v>
      </c>
      <c r="N210" s="129">
        <v>-70.787354427023132</v>
      </c>
      <c r="P210" s="155">
        <v>46820609.700057223</v>
      </c>
      <c r="Q210" s="111">
        <v>29715544</v>
      </c>
      <c r="R210" s="2">
        <v>4067764.4895104226</v>
      </c>
      <c r="S210" s="2">
        <v>1571981.0857530669</v>
      </c>
      <c r="T210" s="24">
        <v>11876615.495159023</v>
      </c>
      <c r="U210" s="24">
        <v>1055710.5321093926</v>
      </c>
      <c r="V210" s="2">
        <v>-2736271</v>
      </c>
      <c r="W210" s="2">
        <v>-572000</v>
      </c>
      <c r="X210" s="2">
        <v>248006.37822426026</v>
      </c>
      <c r="Y210" s="123">
        <v>-1593258.7193010524</v>
      </c>
      <c r="Z210" s="124">
        <v>-85.251148766710486</v>
      </c>
      <c r="AB210" s="125">
        <v>-270313.85241441708</v>
      </c>
      <c r="AC210" s="126">
        <v>-14.463794339687361</v>
      </c>
      <c r="AE210" s="256">
        <v>18.82760156120294</v>
      </c>
      <c r="AF210" s="54">
        <v>0</v>
      </c>
      <c r="AG210" s="278">
        <v>0</v>
      </c>
      <c r="AH210" s="278">
        <v>0</v>
      </c>
      <c r="AI210" s="281">
        <v>0</v>
      </c>
    </row>
    <row r="211" spans="1:35" x14ac:dyDescent="0.2">
      <c r="A211" s="132">
        <v>607</v>
      </c>
      <c r="B211" s="6" t="s">
        <v>200</v>
      </c>
      <c r="C211" s="6">
        <v>12</v>
      </c>
      <c r="D211" s="2">
        <v>4609</v>
      </c>
      <c r="E211" s="115">
        <v>26270825.98102127</v>
      </c>
      <c r="F211" s="2">
        <v>10570064</v>
      </c>
      <c r="G211" s="6">
        <v>886490.76199999976</v>
      </c>
      <c r="H211" s="2">
        <v>919862.86050744483</v>
      </c>
      <c r="I211" s="2">
        <v>15544140.045545824</v>
      </c>
      <c r="J211" s="2">
        <v>-528830</v>
      </c>
      <c r="K211" s="2">
        <v>394000</v>
      </c>
      <c r="L211" s="24">
        <v>293401.0303368296</v>
      </c>
      <c r="M211" s="128">
        <v>1221500.6566951696</v>
      </c>
      <c r="N211" s="129">
        <v>265.02509366352132</v>
      </c>
      <c r="P211" s="155">
        <v>10022974.953456931</v>
      </c>
      <c r="Q211" s="111">
        <v>4467072</v>
      </c>
      <c r="R211" s="2">
        <v>919862.86050744483</v>
      </c>
      <c r="S211" s="2">
        <v>550679.81422854646</v>
      </c>
      <c r="T211" s="24">
        <v>3948451.5258682491</v>
      </c>
      <c r="U211" s="24">
        <v>738387.61496259738</v>
      </c>
      <c r="V211" s="2">
        <v>-528830</v>
      </c>
      <c r="W211" s="2">
        <v>394000</v>
      </c>
      <c r="X211" s="2">
        <v>53242.684841164308</v>
      </c>
      <c r="Y211" s="123">
        <v>519891.54695107043</v>
      </c>
      <c r="Z211" s="124">
        <v>112.7992074096486</v>
      </c>
      <c r="AB211" s="125">
        <v>-701609.1097440992</v>
      </c>
      <c r="AC211" s="126">
        <v>-152.22588625387269</v>
      </c>
      <c r="AE211" s="256">
        <v>156.58969347538829</v>
      </c>
      <c r="AF211" s="54">
        <v>127.22588625387272</v>
      </c>
      <c r="AG211" s="278">
        <v>102.22588625387272</v>
      </c>
      <c r="AH211" s="278">
        <v>77.225886253872716</v>
      </c>
      <c r="AI211" s="281">
        <v>52.225886253872716</v>
      </c>
    </row>
    <row r="212" spans="1:35" x14ac:dyDescent="0.2">
      <c r="A212" s="132">
        <v>608</v>
      </c>
      <c r="B212" s="6" t="s">
        <v>201</v>
      </c>
      <c r="C212" s="6">
        <v>4</v>
      </c>
      <c r="D212" s="2">
        <v>2275</v>
      </c>
      <c r="E212" s="115">
        <v>14071221.822361004</v>
      </c>
      <c r="F212" s="2">
        <v>6001978</v>
      </c>
      <c r="G212" s="6">
        <v>370592.27800000005</v>
      </c>
      <c r="H212" s="2">
        <v>442904.90515259083</v>
      </c>
      <c r="I212" s="2">
        <v>7829938.6697666617</v>
      </c>
      <c r="J212" s="2">
        <v>198057</v>
      </c>
      <c r="K212" s="2">
        <v>-7000</v>
      </c>
      <c r="L212" s="24">
        <v>653772.04078864492</v>
      </c>
      <c r="M212" s="128">
        <v>111476.98976960219</v>
      </c>
      <c r="N212" s="129">
        <v>49.000874624000964</v>
      </c>
      <c r="P212" s="155">
        <v>5209997.1189732356</v>
      </c>
      <c r="Q212" s="111">
        <v>2550735</v>
      </c>
      <c r="R212" s="2">
        <v>442904.90515259083</v>
      </c>
      <c r="S212" s="2">
        <v>230208.47543087421</v>
      </c>
      <c r="T212" s="24">
        <v>1933508.1240918799</v>
      </c>
      <c r="U212" s="24">
        <v>20875.813786046489</v>
      </c>
      <c r="V212" s="2">
        <v>198057</v>
      </c>
      <c r="W212" s="2">
        <v>-7000</v>
      </c>
      <c r="X212" s="2">
        <v>26878.863378511011</v>
      </c>
      <c r="Y212" s="123">
        <v>186171.06286666729</v>
      </c>
      <c r="Z212" s="124">
        <v>81.833434227106494</v>
      </c>
      <c r="AB212" s="125">
        <v>74694.073097065091</v>
      </c>
      <c r="AC212" s="126">
        <v>32.832559603105537</v>
      </c>
      <c r="AE212" s="256">
        <v>-28.468752381589944</v>
      </c>
      <c r="AF212" s="54">
        <v>-7.8325596031055298</v>
      </c>
      <c r="AG212" s="278">
        <v>0</v>
      </c>
      <c r="AH212" s="278">
        <v>0</v>
      </c>
      <c r="AI212" s="281">
        <v>0</v>
      </c>
    </row>
    <row r="213" spans="1:35" x14ac:dyDescent="0.2">
      <c r="A213" s="132">
        <v>609</v>
      </c>
      <c r="B213" s="6" t="s">
        <v>202</v>
      </c>
      <c r="C213" s="6">
        <v>4</v>
      </c>
      <c r="D213" s="2">
        <v>85418</v>
      </c>
      <c r="E213" s="115">
        <v>468289045.31226498</v>
      </c>
      <c r="F213" s="2">
        <v>276252753</v>
      </c>
      <c r="G213" s="6">
        <v>12045134.022000002</v>
      </c>
      <c r="H213" s="2">
        <v>22758828.069069684</v>
      </c>
      <c r="I213" s="2">
        <v>150365907.94274786</v>
      </c>
      <c r="J213" s="2">
        <v>-7360538</v>
      </c>
      <c r="K213" s="2">
        <v>12025000</v>
      </c>
      <c r="L213" s="24">
        <v>6448518.9506543037</v>
      </c>
      <c r="M213" s="128">
        <v>-8650479.2291017529</v>
      </c>
      <c r="N213" s="129">
        <v>-101.27232233372068</v>
      </c>
      <c r="P213" s="155">
        <v>186917781.63903549</v>
      </c>
      <c r="Q213" s="111">
        <v>109348238</v>
      </c>
      <c r="R213" s="2">
        <v>22758828.069069684</v>
      </c>
      <c r="S213" s="2">
        <v>7482325.1971946759</v>
      </c>
      <c r="T213" s="24">
        <v>30166938.591847539</v>
      </c>
      <c r="U213" s="24">
        <v>-2148437.1489448482</v>
      </c>
      <c r="V213" s="2">
        <v>-7360538</v>
      </c>
      <c r="W213" s="2">
        <v>12025000</v>
      </c>
      <c r="X213" s="2">
        <v>1075492.112097312</v>
      </c>
      <c r="Y213" s="123">
        <v>-13569934.817771137</v>
      </c>
      <c r="Z213" s="124">
        <v>-158.86504972922728</v>
      </c>
      <c r="AB213" s="125">
        <v>-4919455.5886693839</v>
      </c>
      <c r="AC213" s="126">
        <v>-57.592727395506614</v>
      </c>
      <c r="AE213" s="256">
        <v>61.956534617022186</v>
      </c>
      <c r="AF213" s="54">
        <v>32.5927273955066</v>
      </c>
      <c r="AG213" s="278">
        <v>7.5927273955065999</v>
      </c>
      <c r="AH213" s="278">
        <v>0</v>
      </c>
      <c r="AI213" s="281">
        <v>0</v>
      </c>
    </row>
    <row r="214" spans="1:35" x14ac:dyDescent="0.2">
      <c r="A214" s="132">
        <v>611</v>
      </c>
      <c r="B214" s="6" t="s">
        <v>203</v>
      </c>
      <c r="C214" s="6">
        <v>1</v>
      </c>
      <c r="D214" s="2">
        <v>5148</v>
      </c>
      <c r="E214" s="115">
        <v>24149883.004199069</v>
      </c>
      <c r="F214" s="2">
        <v>17864800</v>
      </c>
      <c r="G214" s="6">
        <v>296946.18099999998</v>
      </c>
      <c r="H214" s="2">
        <v>1119497.1599761765</v>
      </c>
      <c r="I214" s="2">
        <v>7324613.6566297952</v>
      </c>
      <c r="J214" s="2">
        <v>-1209676</v>
      </c>
      <c r="K214" s="2">
        <v>-149000</v>
      </c>
      <c r="L214" s="24">
        <v>-54241.118143202926</v>
      </c>
      <c r="M214" s="128">
        <v>1151539.1115501022</v>
      </c>
      <c r="N214" s="129">
        <v>223.68669610530347</v>
      </c>
      <c r="P214" s="155">
        <v>12384729.555806071</v>
      </c>
      <c r="Q214" s="111">
        <v>7447000</v>
      </c>
      <c r="R214" s="2">
        <v>1119497.1599761765</v>
      </c>
      <c r="S214" s="2">
        <v>184460.20511261275</v>
      </c>
      <c r="T214" s="24">
        <v>5342668.6821618462</v>
      </c>
      <c r="U214" s="24">
        <v>619552.58681487932</v>
      </c>
      <c r="V214" s="2">
        <v>-1209676</v>
      </c>
      <c r="W214" s="2">
        <v>-149000</v>
      </c>
      <c r="X214" s="2">
        <v>64570.071935046421</v>
      </c>
      <c r="Y214" s="123">
        <v>1034343.1501944903</v>
      </c>
      <c r="Z214" s="124">
        <v>200.92135784663759</v>
      </c>
      <c r="AB214" s="125">
        <v>-117195.96135561191</v>
      </c>
      <c r="AC214" s="126">
        <v>-22.765338258665874</v>
      </c>
      <c r="AE214" s="256">
        <v>27.129145480181478</v>
      </c>
      <c r="AF214" s="54">
        <v>0</v>
      </c>
      <c r="AG214" s="278">
        <v>0</v>
      </c>
      <c r="AH214" s="278">
        <v>0</v>
      </c>
      <c r="AI214" s="281">
        <v>0</v>
      </c>
    </row>
    <row r="215" spans="1:35" x14ac:dyDescent="0.2">
      <c r="A215" s="132">
        <v>614</v>
      </c>
      <c r="B215" s="6" t="s">
        <v>204</v>
      </c>
      <c r="C215" s="6">
        <v>19</v>
      </c>
      <c r="D215" s="2">
        <v>3633</v>
      </c>
      <c r="E215" s="115">
        <v>26894372.700846609</v>
      </c>
      <c r="F215" s="2">
        <v>9082662</v>
      </c>
      <c r="G215" s="6">
        <v>617575.83199999994</v>
      </c>
      <c r="H215" s="2">
        <v>1230921.4716331149</v>
      </c>
      <c r="I215" s="2">
        <v>16062669.253930751</v>
      </c>
      <c r="J215" s="2">
        <v>-114778</v>
      </c>
      <c r="K215" s="2">
        <v>231000</v>
      </c>
      <c r="L215" s="24">
        <v>-19363.89</v>
      </c>
      <c r="M215" s="128">
        <v>235041.74671725871</v>
      </c>
      <c r="N215" s="129">
        <v>64.696324447359956</v>
      </c>
      <c r="P215" s="155">
        <v>8757904.1588273142</v>
      </c>
      <c r="Q215" s="111">
        <v>4224993</v>
      </c>
      <c r="R215" s="2">
        <v>1230921.4716331149</v>
      </c>
      <c r="S215" s="2">
        <v>383632.36145917122</v>
      </c>
      <c r="T215" s="24">
        <v>4747002.4142926084</v>
      </c>
      <c r="U215" s="24">
        <v>-622561.22684706945</v>
      </c>
      <c r="V215" s="2">
        <v>-114778</v>
      </c>
      <c r="W215" s="2">
        <v>231000</v>
      </c>
      <c r="X215" s="2">
        <v>42003.481773391177</v>
      </c>
      <c r="Y215" s="123">
        <v>1364309.3434839025</v>
      </c>
      <c r="Z215" s="124">
        <v>375.53243696226326</v>
      </c>
      <c r="AB215" s="125">
        <v>1129267.5967666437</v>
      </c>
      <c r="AC215" s="126">
        <v>310.83611251490328</v>
      </c>
      <c r="AE215" s="256">
        <v>-306.47230529338771</v>
      </c>
      <c r="AF215" s="54">
        <v>-285.83611251490333</v>
      </c>
      <c r="AG215" s="278">
        <v>-260.83611251490333</v>
      </c>
      <c r="AH215" s="278">
        <v>-235.83611251490333</v>
      </c>
      <c r="AI215" s="281">
        <v>-210.83611251490333</v>
      </c>
    </row>
    <row r="216" spans="1:35" x14ac:dyDescent="0.2">
      <c r="A216" s="132">
        <v>615</v>
      </c>
      <c r="B216" s="6" t="s">
        <v>205</v>
      </c>
      <c r="C216" s="6">
        <v>17</v>
      </c>
      <c r="D216" s="2">
        <v>8399</v>
      </c>
      <c r="E216" s="115">
        <v>58738353.301834367</v>
      </c>
      <c r="F216" s="2">
        <v>19201671</v>
      </c>
      <c r="G216" s="6">
        <v>2067131.7670000002</v>
      </c>
      <c r="H216" s="2">
        <v>1839645.2286046455</v>
      </c>
      <c r="I216" s="2">
        <v>38912987.729318298</v>
      </c>
      <c r="J216" s="2">
        <v>-608007</v>
      </c>
      <c r="K216" s="2">
        <v>445000</v>
      </c>
      <c r="L216" s="24">
        <v>1746903.6645372154</v>
      </c>
      <c r="M216" s="128">
        <v>1373171.7585513575</v>
      </c>
      <c r="N216" s="129">
        <v>163.49229176703864</v>
      </c>
      <c r="P216" s="155">
        <v>23061106.427338481</v>
      </c>
      <c r="Q216" s="111">
        <v>8237466</v>
      </c>
      <c r="R216" s="2">
        <v>1839645.2286046455</v>
      </c>
      <c r="S216" s="2">
        <v>1284083.0228950402</v>
      </c>
      <c r="T216" s="24">
        <v>12796146.4790562</v>
      </c>
      <c r="U216" s="24">
        <v>1059234.8992376882</v>
      </c>
      <c r="V216" s="2">
        <v>-608007</v>
      </c>
      <c r="W216" s="2">
        <v>445000</v>
      </c>
      <c r="X216" s="2">
        <v>97326.151380357813</v>
      </c>
      <c r="Y216" s="123">
        <v>2089788.3538354486</v>
      </c>
      <c r="Z216" s="124">
        <v>248.8139485457136</v>
      </c>
      <c r="AB216" s="125">
        <v>716616.59528409108</v>
      </c>
      <c r="AC216" s="126">
        <v>85.321656778674964</v>
      </c>
      <c r="AE216" s="256">
        <v>-80.957849557159392</v>
      </c>
      <c r="AF216" s="54">
        <v>-60.321656778674964</v>
      </c>
      <c r="AG216" s="278">
        <v>-35.321656778674964</v>
      </c>
      <c r="AH216" s="278">
        <v>-10.321656778674964</v>
      </c>
      <c r="AI216" s="281">
        <v>0</v>
      </c>
    </row>
    <row r="217" spans="1:35" x14ac:dyDescent="0.2">
      <c r="A217" s="132">
        <v>616</v>
      </c>
      <c r="B217" s="6" t="s">
        <v>206</v>
      </c>
      <c r="C217" s="6">
        <v>1</v>
      </c>
      <c r="D217" s="2">
        <v>2013</v>
      </c>
      <c r="E217" s="115">
        <v>10546230.28189872</v>
      </c>
      <c r="F217" s="2">
        <v>6620707</v>
      </c>
      <c r="G217" s="6">
        <v>356569.12200000003</v>
      </c>
      <c r="H217" s="2">
        <v>435504.98756879097</v>
      </c>
      <c r="I217" s="2">
        <v>3983170.557706967</v>
      </c>
      <c r="J217" s="2">
        <v>-508913</v>
      </c>
      <c r="K217" s="2">
        <v>157000</v>
      </c>
      <c r="L217" s="24">
        <v>-10729.29</v>
      </c>
      <c r="M217" s="128">
        <v>508537.67537703825</v>
      </c>
      <c r="N217" s="129">
        <v>252.6267637243111</v>
      </c>
      <c r="P217" s="155">
        <v>4782908.0997359697</v>
      </c>
      <c r="Q217" s="111">
        <v>3083500</v>
      </c>
      <c r="R217" s="2">
        <v>435504.98756879097</v>
      </c>
      <c r="S217" s="2">
        <v>221497.42138271264</v>
      </c>
      <c r="T217" s="24">
        <v>1638236.2801195618</v>
      </c>
      <c r="U217" s="24">
        <v>195411.90719929404</v>
      </c>
      <c r="V217" s="2">
        <v>-508913</v>
      </c>
      <c r="W217" s="2">
        <v>157000</v>
      </c>
      <c r="X217" s="2">
        <v>24690.217260723195</v>
      </c>
      <c r="Y217" s="123">
        <v>464019.71379511338</v>
      </c>
      <c r="Z217" s="124">
        <v>230.51153193994702</v>
      </c>
      <c r="AB217" s="125">
        <v>-44517.961581924872</v>
      </c>
      <c r="AC217" s="126">
        <v>-22.11523178436407</v>
      </c>
      <c r="AE217" s="256">
        <v>26.479039005879656</v>
      </c>
      <c r="AF217" s="54">
        <v>0</v>
      </c>
      <c r="AG217" s="278">
        <v>0</v>
      </c>
      <c r="AH217" s="278">
        <v>0</v>
      </c>
      <c r="AI217" s="281">
        <v>0</v>
      </c>
    </row>
    <row r="218" spans="1:35" x14ac:dyDescent="0.2">
      <c r="A218" s="132">
        <v>619</v>
      </c>
      <c r="B218" s="6" t="s">
        <v>207</v>
      </c>
      <c r="C218" s="6">
        <v>4</v>
      </c>
      <c r="D218" s="2">
        <v>3117</v>
      </c>
      <c r="E218" s="115">
        <v>19281243.8296698</v>
      </c>
      <c r="F218" s="2">
        <v>8204509</v>
      </c>
      <c r="G218" s="6">
        <v>457008.22900000005</v>
      </c>
      <c r="H218" s="2">
        <v>614598.28804288269</v>
      </c>
      <c r="I218" s="2">
        <v>11168582.672372805</v>
      </c>
      <c r="J218" s="2">
        <v>84243</v>
      </c>
      <c r="K218" s="2">
        <v>-14000</v>
      </c>
      <c r="L218" s="24">
        <v>474120.01332244772</v>
      </c>
      <c r="M218" s="128">
        <v>759577.34642343852</v>
      </c>
      <c r="N218" s="129">
        <v>243.68859365525779</v>
      </c>
      <c r="P218" s="155">
        <v>6980279.6181492265</v>
      </c>
      <c r="Q218" s="111">
        <v>3745584</v>
      </c>
      <c r="R218" s="2">
        <v>614598.28804288269</v>
      </c>
      <c r="S218" s="2">
        <v>283889.26025451027</v>
      </c>
      <c r="T218" s="24">
        <v>2417817.1174748312</v>
      </c>
      <c r="U218" s="24">
        <v>393233.55306715786</v>
      </c>
      <c r="V218" s="2">
        <v>84243</v>
      </c>
      <c r="W218" s="2">
        <v>-14000</v>
      </c>
      <c r="X218" s="2">
        <v>36363.30154072772</v>
      </c>
      <c r="Y218" s="123">
        <v>581448.90223088302</v>
      </c>
      <c r="Z218" s="124">
        <v>186.54119417096021</v>
      </c>
      <c r="AB218" s="125">
        <v>-178128.4441925555</v>
      </c>
      <c r="AC218" s="126">
        <v>-57.147399484297559</v>
      </c>
      <c r="AE218" s="256">
        <v>61.51120670581318</v>
      </c>
      <c r="AF218" s="54">
        <v>32.14739948429758</v>
      </c>
      <c r="AG218" s="278">
        <v>7.1473994842975799</v>
      </c>
      <c r="AH218" s="278">
        <v>0</v>
      </c>
      <c r="AI218" s="281">
        <v>0</v>
      </c>
    </row>
    <row r="219" spans="1:35" x14ac:dyDescent="0.2">
      <c r="A219" s="132">
        <v>620</v>
      </c>
      <c r="B219" s="6" t="s">
        <v>208</v>
      </c>
      <c r="C219" s="6">
        <v>18</v>
      </c>
      <c r="D219" s="2">
        <v>2824</v>
      </c>
      <c r="E219" s="115">
        <v>22660724.321263801</v>
      </c>
      <c r="F219" s="2">
        <v>7267181</v>
      </c>
      <c r="G219" s="6">
        <v>989281.14399999997</v>
      </c>
      <c r="H219" s="2">
        <v>804838.86878141749</v>
      </c>
      <c r="I219" s="2">
        <v>14169900.397907902</v>
      </c>
      <c r="J219" s="2">
        <v>-53899</v>
      </c>
      <c r="K219" s="2">
        <v>-63000</v>
      </c>
      <c r="L219" s="24">
        <v>-225997.36052496551</v>
      </c>
      <c r="M219" s="128">
        <v>679575.44995048456</v>
      </c>
      <c r="N219" s="129">
        <v>240.64286471334438</v>
      </c>
      <c r="P219" s="155">
        <v>7925971.1310533825</v>
      </c>
      <c r="Q219" s="111">
        <v>3320241</v>
      </c>
      <c r="R219" s="2">
        <v>804838.86878141749</v>
      </c>
      <c r="S219" s="2">
        <v>614532.24325616169</v>
      </c>
      <c r="T219" s="24">
        <v>3847272.5827572937</v>
      </c>
      <c r="U219" s="24">
        <v>359580.57022642007</v>
      </c>
      <c r="V219" s="2">
        <v>-53899</v>
      </c>
      <c r="W219" s="2">
        <v>-63000</v>
      </c>
      <c r="X219" s="2">
        <v>33630.88598669794</v>
      </c>
      <c r="Y219" s="123">
        <v>937226.01995460875</v>
      </c>
      <c r="Z219" s="124">
        <v>331.87890225021556</v>
      </c>
      <c r="AB219" s="125">
        <v>257650.57000412419</v>
      </c>
      <c r="AC219" s="126">
        <v>91.23603753687118</v>
      </c>
      <c r="AE219" s="256">
        <v>-86.87223031535558</v>
      </c>
      <c r="AF219" s="54">
        <v>-66.23603753687118</v>
      </c>
      <c r="AG219" s="278">
        <v>-41.23603753687118</v>
      </c>
      <c r="AH219" s="278">
        <v>-16.23603753687118</v>
      </c>
      <c r="AI219" s="281">
        <v>0</v>
      </c>
    </row>
    <row r="220" spans="1:35" x14ac:dyDescent="0.2">
      <c r="A220" s="132">
        <v>623</v>
      </c>
      <c r="B220" s="6" t="s">
        <v>209</v>
      </c>
      <c r="C220" s="6">
        <v>10</v>
      </c>
      <c r="D220" s="2">
        <v>2306</v>
      </c>
      <c r="E220" s="115">
        <v>15908322.410204396</v>
      </c>
      <c r="F220" s="2">
        <v>6193630</v>
      </c>
      <c r="G220" s="6">
        <v>1120709.5549999999</v>
      </c>
      <c r="H220" s="2">
        <v>1733714.6752633709</v>
      </c>
      <c r="I220" s="2">
        <v>8534139.4736883417</v>
      </c>
      <c r="J220" s="2">
        <v>-463827</v>
      </c>
      <c r="K220" s="2">
        <v>-11000</v>
      </c>
      <c r="L220" s="24">
        <v>-57678.552507027533</v>
      </c>
      <c r="M220" s="128">
        <v>1256722.8462543446</v>
      </c>
      <c r="N220" s="129">
        <v>544.9795517148068</v>
      </c>
      <c r="P220" s="155">
        <v>5722196.5801751595</v>
      </c>
      <c r="Q220" s="111">
        <v>2628050</v>
      </c>
      <c r="R220" s="2">
        <v>1733714.6752633709</v>
      </c>
      <c r="S220" s="2">
        <v>696174.3494756883</v>
      </c>
      <c r="T220" s="24">
        <v>1232639.7785726318</v>
      </c>
      <c r="U220" s="24">
        <v>422871.88096704043</v>
      </c>
      <c r="V220" s="2">
        <v>-463827</v>
      </c>
      <c r="W220" s="2">
        <v>-11000</v>
      </c>
      <c r="X220" s="2">
        <v>28203.926754497817</v>
      </c>
      <c r="Y220" s="123">
        <v>544631.03085807059</v>
      </c>
      <c r="Z220" s="124">
        <v>236.17997868953626</v>
      </c>
      <c r="AB220" s="125">
        <v>-712091.81539627397</v>
      </c>
      <c r="AC220" s="126">
        <v>-308.7995730252706</v>
      </c>
      <c r="AE220" s="256">
        <v>313.16338024678612</v>
      </c>
      <c r="AF220" s="54">
        <v>283.79957302527055</v>
      </c>
      <c r="AG220" s="278">
        <v>258.79957302527055</v>
      </c>
      <c r="AH220" s="278">
        <v>233.79957302527055</v>
      </c>
      <c r="AI220" s="281">
        <v>208.79957302527055</v>
      </c>
    </row>
    <row r="221" spans="1:35" x14ac:dyDescent="0.2">
      <c r="A221" s="132">
        <v>624</v>
      </c>
      <c r="B221" s="6" t="s">
        <v>210</v>
      </c>
      <c r="C221" s="6">
        <v>8</v>
      </c>
      <c r="D221" s="2">
        <v>5354</v>
      </c>
      <c r="E221" s="115">
        <v>29884544.304038484</v>
      </c>
      <c r="F221" s="2">
        <v>18363200</v>
      </c>
      <c r="G221" s="6">
        <v>541658.89100000006</v>
      </c>
      <c r="H221" s="2">
        <v>2008405.5048476476</v>
      </c>
      <c r="I221" s="2">
        <v>10278785.877796106</v>
      </c>
      <c r="J221" s="2">
        <v>-1044148</v>
      </c>
      <c r="K221" s="2">
        <v>-45000</v>
      </c>
      <c r="L221" s="24">
        <v>-28536.82</v>
      </c>
      <c r="M221" s="128">
        <v>246894.78960527078</v>
      </c>
      <c r="N221" s="129">
        <v>46.114080987163014</v>
      </c>
      <c r="P221" s="155">
        <v>11717204.179658264</v>
      </c>
      <c r="Q221" s="111">
        <v>7522749</v>
      </c>
      <c r="R221" s="2">
        <v>2008405.5048476476</v>
      </c>
      <c r="S221" s="2">
        <v>336473.46397403366</v>
      </c>
      <c r="T221" s="24">
        <v>3125506.1247485583</v>
      </c>
      <c r="U221" s="24">
        <v>-182322.49183877651</v>
      </c>
      <c r="V221" s="2">
        <v>-1044148</v>
      </c>
      <c r="W221" s="2">
        <v>-45000</v>
      </c>
      <c r="X221" s="2">
        <v>67257.919803181474</v>
      </c>
      <c r="Y221" s="123">
        <v>71717.341876382008</v>
      </c>
      <c r="Z221" s="124">
        <v>13.395095606347033</v>
      </c>
      <c r="AB221" s="125">
        <v>-175177.44772888877</v>
      </c>
      <c r="AC221" s="126">
        <v>-32.71898538081598</v>
      </c>
      <c r="AE221" s="256">
        <v>37.082792602331565</v>
      </c>
      <c r="AF221" s="54">
        <v>7.7189853808159796</v>
      </c>
      <c r="AG221" s="278">
        <v>0</v>
      </c>
      <c r="AH221" s="278">
        <v>0</v>
      </c>
      <c r="AI221" s="281">
        <v>0</v>
      </c>
    </row>
    <row r="222" spans="1:35" x14ac:dyDescent="0.2">
      <c r="A222" s="132">
        <v>625</v>
      </c>
      <c r="B222" s="6" t="s">
        <v>211</v>
      </c>
      <c r="C222" s="6">
        <v>17</v>
      </c>
      <c r="D222" s="2">
        <v>3290</v>
      </c>
      <c r="E222" s="115">
        <v>18201521.097729284</v>
      </c>
      <c r="F222" s="2">
        <v>9332909</v>
      </c>
      <c r="G222" s="6">
        <v>446959.69400000008</v>
      </c>
      <c r="H222" s="2">
        <v>805714.57753662881</v>
      </c>
      <c r="I222" s="2">
        <v>10103264.770151425</v>
      </c>
      <c r="J222" s="2">
        <v>-84427</v>
      </c>
      <c r="K222" s="2">
        <v>312000</v>
      </c>
      <c r="L222" s="24">
        <v>-296121.08154849964</v>
      </c>
      <c r="M222" s="128">
        <v>3011021.0255072704</v>
      </c>
      <c r="N222" s="129">
        <v>915.20395912075082</v>
      </c>
      <c r="P222" s="155">
        <v>7218570.5201533744</v>
      </c>
      <c r="Q222" s="111">
        <v>3868813</v>
      </c>
      <c r="R222" s="2">
        <v>805714.57753662881</v>
      </c>
      <c r="S222" s="2">
        <v>277647.20379519096</v>
      </c>
      <c r="T222" s="24">
        <v>3362821.6123947497</v>
      </c>
      <c r="U222" s="24">
        <v>1175528.3538079564</v>
      </c>
      <c r="V222" s="2">
        <v>-84427</v>
      </c>
      <c r="W222" s="2">
        <v>312000</v>
      </c>
      <c r="X222" s="2">
        <v>39548.807171958106</v>
      </c>
      <c r="Y222" s="123">
        <v>2539076.0345531078</v>
      </c>
      <c r="Z222" s="124">
        <v>771.75563360276828</v>
      </c>
      <c r="AB222" s="125">
        <v>-471944.99095416255</v>
      </c>
      <c r="AC222" s="126">
        <v>-143.44832551798254</v>
      </c>
      <c r="AE222" s="256">
        <v>147.81213273949811</v>
      </c>
      <c r="AF222" s="54">
        <v>118.44832551798254</v>
      </c>
      <c r="AG222" s="278">
        <v>93.448325517982539</v>
      </c>
      <c r="AH222" s="278">
        <v>68.448325517982539</v>
      </c>
      <c r="AI222" s="281">
        <v>43.448325517982539</v>
      </c>
    </row>
    <row r="223" spans="1:35" x14ac:dyDescent="0.2">
      <c r="A223" s="132">
        <v>626</v>
      </c>
      <c r="B223" s="6" t="s">
        <v>212</v>
      </c>
      <c r="C223" s="6">
        <v>17</v>
      </c>
      <c r="D223" s="2">
        <v>5562</v>
      </c>
      <c r="E223" s="115">
        <v>38948379.167022668</v>
      </c>
      <c r="F223" s="2">
        <v>14895891</v>
      </c>
      <c r="G223" s="6">
        <v>4649434.4440000001</v>
      </c>
      <c r="H223" s="2">
        <v>1080572.5807313877</v>
      </c>
      <c r="I223" s="2">
        <v>15856269.954394428</v>
      </c>
      <c r="J223" s="2">
        <v>-681299</v>
      </c>
      <c r="K223" s="2">
        <v>462000</v>
      </c>
      <c r="L223" s="24">
        <v>-29645.46</v>
      </c>
      <c r="M223" s="128">
        <v>-2655864.7278968478</v>
      </c>
      <c r="N223" s="129">
        <v>-477.50174899260116</v>
      </c>
      <c r="P223" s="155">
        <v>13978204.109413033</v>
      </c>
      <c r="Q223" s="111">
        <v>5973277</v>
      </c>
      <c r="R223" s="2">
        <v>1080572.5807313877</v>
      </c>
      <c r="S223" s="2">
        <v>2888185.4223876572</v>
      </c>
      <c r="T223" s="24">
        <v>2315546.3015067717</v>
      </c>
      <c r="U223" s="24">
        <v>-100802.62680465546</v>
      </c>
      <c r="V223" s="2">
        <v>-681299</v>
      </c>
      <c r="W223" s="2">
        <v>462000</v>
      </c>
      <c r="X223" s="2">
        <v>73060.442237538693</v>
      </c>
      <c r="Y223" s="123">
        <v>-1967663.9893543329</v>
      </c>
      <c r="Z223" s="124">
        <v>-353.76914587456542</v>
      </c>
      <c r="AB223" s="125">
        <v>688200.73854251485</v>
      </c>
      <c r="AC223" s="126">
        <v>123.73260311803575</v>
      </c>
      <c r="AE223" s="256">
        <v>-119.36879589652017</v>
      </c>
      <c r="AF223" s="54">
        <v>-98.73260311803574</v>
      </c>
      <c r="AG223" s="278">
        <v>-73.73260311803574</v>
      </c>
      <c r="AH223" s="278">
        <v>-48.73260311803574</v>
      </c>
      <c r="AI223" s="281">
        <v>-23.73260311803574</v>
      </c>
    </row>
    <row r="224" spans="1:35" x14ac:dyDescent="0.2">
      <c r="A224" s="132">
        <v>630</v>
      </c>
      <c r="B224" s="6" t="s">
        <v>213</v>
      </c>
      <c r="C224" s="6">
        <v>17</v>
      </c>
      <c r="D224" s="2">
        <v>1562</v>
      </c>
      <c r="E224" s="115">
        <v>10374005.905037258</v>
      </c>
      <c r="F224" s="2">
        <v>3845141</v>
      </c>
      <c r="G224" s="6">
        <v>418304.75199999998</v>
      </c>
      <c r="H224" s="2">
        <v>368755.40257296001</v>
      </c>
      <c r="I224" s="2">
        <v>5839490.8904824965</v>
      </c>
      <c r="J224" s="2">
        <v>-313116</v>
      </c>
      <c r="K224" s="2">
        <v>-16000</v>
      </c>
      <c r="L224" s="24">
        <v>228961.71576850952</v>
      </c>
      <c r="M224" s="128">
        <v>-460391.57575031091</v>
      </c>
      <c r="N224" s="129">
        <v>-294.74492685679314</v>
      </c>
      <c r="P224" s="155">
        <v>4576658.3358140998</v>
      </c>
      <c r="Q224" s="111">
        <v>1548364</v>
      </c>
      <c r="R224" s="2">
        <v>368755.40257296001</v>
      </c>
      <c r="S224" s="2">
        <v>259847.02040502286</v>
      </c>
      <c r="T224" s="24">
        <v>2414900.6834000144</v>
      </c>
      <c r="U224" s="24">
        <v>55503.742951313878</v>
      </c>
      <c r="V224" s="2">
        <v>-313116</v>
      </c>
      <c r="W224" s="2">
        <v>-16000</v>
      </c>
      <c r="X224" s="2">
        <v>18550.830079102219</v>
      </c>
      <c r="Y224" s="123">
        <v>-239852.6564056864</v>
      </c>
      <c r="Z224" s="124">
        <v>-153.55483764768655</v>
      </c>
      <c r="AB224" s="125">
        <v>220538.9193446245</v>
      </c>
      <c r="AC224" s="126">
        <v>141.19008920910659</v>
      </c>
      <c r="AE224" s="256">
        <v>-136.82628198759102</v>
      </c>
      <c r="AF224" s="54">
        <v>-116.19008920910659</v>
      </c>
      <c r="AG224" s="278">
        <v>-91.190089209106588</v>
      </c>
      <c r="AH224" s="278">
        <v>-66.190089209106588</v>
      </c>
      <c r="AI224" s="281">
        <v>-41.190089209106588</v>
      </c>
    </row>
    <row r="225" spans="1:35" x14ac:dyDescent="0.2">
      <c r="A225" s="132">
        <v>631</v>
      </c>
      <c r="B225" s="6" t="s">
        <v>214</v>
      </c>
      <c r="C225" s="6">
        <v>2</v>
      </c>
      <c r="D225" s="2">
        <v>2136</v>
      </c>
      <c r="E225" s="115">
        <v>11186580.142843259</v>
      </c>
      <c r="F225" s="2">
        <v>7475555</v>
      </c>
      <c r="G225" s="6">
        <v>234425.82699999999</v>
      </c>
      <c r="H225" s="2">
        <v>514759.24446932698</v>
      </c>
      <c r="I225" s="2">
        <v>4072024.7920907387</v>
      </c>
      <c r="J225" s="2">
        <v>-542179</v>
      </c>
      <c r="K225" s="2">
        <v>-2000</v>
      </c>
      <c r="L225" s="24">
        <v>-11384.880000000001</v>
      </c>
      <c r="M225" s="128">
        <v>577390.60071680613</v>
      </c>
      <c r="N225" s="129">
        <v>270.31395164644482</v>
      </c>
      <c r="P225" s="155">
        <v>4326854.6141295079</v>
      </c>
      <c r="Q225" s="111">
        <v>3245322</v>
      </c>
      <c r="R225" s="2">
        <v>514759.24446932698</v>
      </c>
      <c r="S225" s="2">
        <v>145623.14284188041</v>
      </c>
      <c r="T225" s="24">
        <v>1178669.9111573789</v>
      </c>
      <c r="U225" s="24">
        <v>128759.41540158816</v>
      </c>
      <c r="V225" s="2">
        <v>-542179</v>
      </c>
      <c r="W225" s="2">
        <v>-2000</v>
      </c>
      <c r="X225" s="2">
        <v>26720.201792892556</v>
      </c>
      <c r="Y225" s="123">
        <v>368820.30153355934</v>
      </c>
      <c r="Z225" s="124">
        <v>172.66868049323938</v>
      </c>
      <c r="AB225" s="125">
        <v>-208570.2991832468</v>
      </c>
      <c r="AC225" s="126">
        <v>-97.645271153205428</v>
      </c>
      <c r="AE225" s="256">
        <v>102.00907837472101</v>
      </c>
      <c r="AF225" s="54">
        <v>72.645271153205442</v>
      </c>
      <c r="AG225" s="278">
        <v>47.645271153205442</v>
      </c>
      <c r="AH225" s="278">
        <v>22.645271153205442</v>
      </c>
      <c r="AI225" s="281">
        <v>0</v>
      </c>
    </row>
    <row r="226" spans="1:35" x14ac:dyDescent="0.2">
      <c r="A226" s="132">
        <v>635</v>
      </c>
      <c r="B226" s="6" t="s">
        <v>215</v>
      </c>
      <c r="C226" s="6">
        <v>6</v>
      </c>
      <c r="D226" s="2">
        <v>6722</v>
      </c>
      <c r="E226" s="115">
        <v>38726079.926363155</v>
      </c>
      <c r="F226" s="2">
        <v>19692997</v>
      </c>
      <c r="G226" s="6">
        <v>1012855.188</v>
      </c>
      <c r="H226" s="2">
        <v>2201833.5020393087</v>
      </c>
      <c r="I226" s="2">
        <v>17909498.656666219</v>
      </c>
      <c r="J226" s="2">
        <v>-967208</v>
      </c>
      <c r="K226" s="2">
        <v>51000</v>
      </c>
      <c r="L226" s="24">
        <v>-35828.26</v>
      </c>
      <c r="M226" s="128">
        <v>1210724.6803423709</v>
      </c>
      <c r="N226" s="129">
        <v>180.11375786110844</v>
      </c>
      <c r="P226" s="155">
        <v>15043176.933450367</v>
      </c>
      <c r="Q226" s="111">
        <v>8655796</v>
      </c>
      <c r="R226" s="2">
        <v>2201833.5020393087</v>
      </c>
      <c r="S226" s="2">
        <v>629176.2200769101</v>
      </c>
      <c r="T226" s="24">
        <v>4489399.7488756822</v>
      </c>
      <c r="U226" s="24">
        <v>711869.00188319595</v>
      </c>
      <c r="V226" s="2">
        <v>-967208</v>
      </c>
      <c r="W226" s="2">
        <v>51000</v>
      </c>
      <c r="X226" s="2">
        <v>80847.07666699127</v>
      </c>
      <c r="Y226" s="123">
        <v>809536.61609172262</v>
      </c>
      <c r="Z226" s="124">
        <v>120.43091581251453</v>
      </c>
      <c r="AB226" s="125">
        <v>-401188.06425064825</v>
      </c>
      <c r="AC226" s="126">
        <v>-59.682842048593912</v>
      </c>
      <c r="AE226" s="256">
        <v>64.046649270109512</v>
      </c>
      <c r="AF226" s="54">
        <v>34.682842048593912</v>
      </c>
      <c r="AG226" s="278">
        <v>9.682842048593912</v>
      </c>
      <c r="AH226" s="278">
        <v>0</v>
      </c>
      <c r="AI226" s="281">
        <v>0</v>
      </c>
    </row>
    <row r="227" spans="1:35" x14ac:dyDescent="0.2">
      <c r="A227" s="132">
        <v>636</v>
      </c>
      <c r="B227" s="6" t="s">
        <v>216</v>
      </c>
      <c r="C227" s="6">
        <v>2</v>
      </c>
      <c r="D227" s="2">
        <v>8619</v>
      </c>
      <c r="E227" s="115">
        <v>48820925.361344032</v>
      </c>
      <c r="F227" s="2">
        <v>24424784</v>
      </c>
      <c r="G227" s="6">
        <v>1266834.27</v>
      </c>
      <c r="H227" s="2">
        <v>1570706.0744395473</v>
      </c>
      <c r="I227" s="2">
        <v>23059530.641024008</v>
      </c>
      <c r="J227" s="2">
        <v>-846176</v>
      </c>
      <c r="K227" s="2">
        <v>-125000</v>
      </c>
      <c r="L227" s="24">
        <v>-45939.270000000004</v>
      </c>
      <c r="M227" s="128">
        <v>575692.89411952021</v>
      </c>
      <c r="N227" s="129">
        <v>66.793467237442883</v>
      </c>
      <c r="P227" s="155">
        <v>19396741.944999423</v>
      </c>
      <c r="Q227" s="111">
        <v>10957884</v>
      </c>
      <c r="R227" s="2">
        <v>1570706.0744395473</v>
      </c>
      <c r="S227" s="2">
        <v>786945.66301860299</v>
      </c>
      <c r="T227" s="24">
        <v>8329693.0755590852</v>
      </c>
      <c r="U227" s="24">
        <v>-198918.05447028729</v>
      </c>
      <c r="V227" s="2">
        <v>-846176</v>
      </c>
      <c r="W227" s="2">
        <v>-125000</v>
      </c>
      <c r="X227" s="2">
        <v>102612.21267825199</v>
      </c>
      <c r="Y227" s="123">
        <v>1181005.0262257792</v>
      </c>
      <c r="Z227" s="124">
        <v>137.02343963635911</v>
      </c>
      <c r="AB227" s="125">
        <v>605312.132106259</v>
      </c>
      <c r="AC227" s="126">
        <v>70.229972398916232</v>
      </c>
      <c r="AE227" s="256">
        <v>-65.866165177400646</v>
      </c>
      <c r="AF227" s="54">
        <v>-45.229972398916232</v>
      </c>
      <c r="AG227" s="278">
        <v>-20.229972398916232</v>
      </c>
      <c r="AH227" s="278">
        <v>0</v>
      </c>
      <c r="AI227" s="281">
        <v>0</v>
      </c>
    </row>
    <row r="228" spans="1:35" x14ac:dyDescent="0.2">
      <c r="A228" s="132">
        <v>638</v>
      </c>
      <c r="B228" s="6" t="s">
        <v>217</v>
      </c>
      <c r="C228" s="6">
        <v>1</v>
      </c>
      <c r="D228" s="2">
        <v>49728</v>
      </c>
      <c r="E228" s="115">
        <v>275972170.66925055</v>
      </c>
      <c r="F228" s="2">
        <v>190533305</v>
      </c>
      <c r="G228" s="6">
        <v>12714373.612</v>
      </c>
      <c r="H228" s="2">
        <v>16608506.244576532</v>
      </c>
      <c r="I228" s="2">
        <v>55386685.099741653</v>
      </c>
      <c r="J228" s="2">
        <v>-3953481</v>
      </c>
      <c r="K228" s="2">
        <v>2907000</v>
      </c>
      <c r="L228" s="24">
        <v>-265050.23999999999</v>
      </c>
      <c r="M228" s="128">
        <v>-1510731.4729324079</v>
      </c>
      <c r="N228" s="129">
        <v>-30.379896093396233</v>
      </c>
      <c r="P228" s="155">
        <v>129873503.1883105</v>
      </c>
      <c r="Q228" s="111">
        <v>74610093</v>
      </c>
      <c r="R228" s="2">
        <v>16608506.244576532</v>
      </c>
      <c r="S228" s="2">
        <v>7898050.6044895444</v>
      </c>
      <c r="T228" s="24">
        <v>27345343.745492082</v>
      </c>
      <c r="U228" s="24">
        <v>1825077.2350605789</v>
      </c>
      <c r="V228" s="2">
        <v>-3953481</v>
      </c>
      <c r="W228" s="2">
        <v>2907000</v>
      </c>
      <c r="X228" s="2">
        <v>662288.84531158698</v>
      </c>
      <c r="Y228" s="123">
        <v>-1970624.5133801848</v>
      </c>
      <c r="Z228" s="124">
        <v>-39.628066951821602</v>
      </c>
      <c r="AB228" s="125">
        <v>-459893.0404477769</v>
      </c>
      <c r="AC228" s="126">
        <v>-9.2481708584253717</v>
      </c>
      <c r="AE228" s="256">
        <v>13.611978079940954</v>
      </c>
      <c r="AF228" s="54">
        <v>0</v>
      </c>
      <c r="AG228" s="278">
        <v>0</v>
      </c>
      <c r="AH228" s="278">
        <v>0</v>
      </c>
      <c r="AI228" s="281">
        <v>0</v>
      </c>
    </row>
    <row r="229" spans="1:35" x14ac:dyDescent="0.2">
      <c r="A229" s="132">
        <v>678</v>
      </c>
      <c r="B229" s="6" t="s">
        <v>218</v>
      </c>
      <c r="C229" s="6">
        <v>17</v>
      </c>
      <c r="D229" s="2">
        <v>25383</v>
      </c>
      <c r="E229" s="115">
        <v>141499394.65214482</v>
      </c>
      <c r="F229" s="2">
        <v>85580093</v>
      </c>
      <c r="G229" s="6">
        <v>2686477.0079999999</v>
      </c>
      <c r="H229" s="2">
        <v>6303277.0770935072</v>
      </c>
      <c r="I229" s="2">
        <v>55795665.528312072</v>
      </c>
      <c r="J229" s="2">
        <v>-2639146</v>
      </c>
      <c r="K229" s="2">
        <v>1428000</v>
      </c>
      <c r="L229" s="24">
        <v>-4250399.5164996386</v>
      </c>
      <c r="M229" s="128">
        <v>11905371.477760404</v>
      </c>
      <c r="N229" s="129">
        <v>469.02932977821393</v>
      </c>
      <c r="P229" s="155">
        <v>57713244.219984159</v>
      </c>
      <c r="Q229" s="111">
        <v>36923998</v>
      </c>
      <c r="R229" s="2">
        <v>6303277.0770935072</v>
      </c>
      <c r="S229" s="2">
        <v>1668814.5247639949</v>
      </c>
      <c r="T229" s="24">
        <v>20189391.829895396</v>
      </c>
      <c r="U229" s="24">
        <v>3100792.4989359705</v>
      </c>
      <c r="V229" s="2">
        <v>-2639146</v>
      </c>
      <c r="W229" s="2">
        <v>1428000</v>
      </c>
      <c r="X229" s="2">
        <v>315166.54335981497</v>
      </c>
      <c r="Y229" s="123">
        <v>9577050.2540645152</v>
      </c>
      <c r="Z229" s="124">
        <v>377.30174739252709</v>
      </c>
      <c r="AB229" s="125">
        <v>-2328321.2236958891</v>
      </c>
      <c r="AC229" s="126">
        <v>-91.727582385686844</v>
      </c>
      <c r="AE229" s="256">
        <v>96.091389607202416</v>
      </c>
      <c r="AF229" s="54">
        <v>66.727582385686844</v>
      </c>
      <c r="AG229" s="278">
        <v>41.727582385686844</v>
      </c>
      <c r="AH229" s="278">
        <v>16.727582385686844</v>
      </c>
      <c r="AI229" s="281">
        <v>0</v>
      </c>
    </row>
    <row r="230" spans="1:35" x14ac:dyDescent="0.2">
      <c r="A230" s="132">
        <v>680</v>
      </c>
      <c r="B230" s="6" t="s">
        <v>219</v>
      </c>
      <c r="C230" s="6">
        <v>2</v>
      </c>
      <c r="D230" s="2">
        <v>24371</v>
      </c>
      <c r="E230" s="115">
        <v>127587357.82441384</v>
      </c>
      <c r="F230" s="2">
        <v>87679404</v>
      </c>
      <c r="G230" s="6">
        <v>4318286.067999999</v>
      </c>
      <c r="H230" s="2">
        <v>7389130.8794472897</v>
      </c>
      <c r="I230" s="2">
        <v>33237686.127411883</v>
      </c>
      <c r="J230" s="2">
        <v>-2813690</v>
      </c>
      <c r="K230" s="2">
        <v>291000</v>
      </c>
      <c r="L230" s="24">
        <v>-129897.43000000001</v>
      </c>
      <c r="M230" s="128">
        <v>2644356.6804453363</v>
      </c>
      <c r="N230" s="129">
        <v>108.50423373867861</v>
      </c>
      <c r="P230" s="155">
        <v>52474823.595428802</v>
      </c>
      <c r="Q230" s="111">
        <v>34496357</v>
      </c>
      <c r="R230" s="2">
        <v>7389130.8794472897</v>
      </c>
      <c r="S230" s="2">
        <v>2682479.1319280108</v>
      </c>
      <c r="T230" s="24">
        <v>9503025.7812868543</v>
      </c>
      <c r="U230" s="24">
        <v>1766690.8449936977</v>
      </c>
      <c r="V230" s="2">
        <v>-2813690</v>
      </c>
      <c r="W230" s="2">
        <v>291000</v>
      </c>
      <c r="X230" s="2">
        <v>315924.74507271452</v>
      </c>
      <c r="Y230" s="123">
        <v>1156094.7872997671</v>
      </c>
      <c r="Z230" s="124">
        <v>47.437314320289161</v>
      </c>
      <c r="AB230" s="125">
        <v>-1488261.8931455691</v>
      </c>
      <c r="AC230" s="126">
        <v>-61.066919418389446</v>
      </c>
      <c r="AE230" s="256">
        <v>65.430726639905032</v>
      </c>
      <c r="AF230" s="54">
        <v>36.066919418389446</v>
      </c>
      <c r="AG230" s="278">
        <v>11.066919418389446</v>
      </c>
      <c r="AH230" s="278">
        <v>0</v>
      </c>
      <c r="AI230" s="281">
        <v>0</v>
      </c>
    </row>
    <row r="231" spans="1:35" x14ac:dyDescent="0.2">
      <c r="A231" s="132">
        <v>681</v>
      </c>
      <c r="B231" s="6" t="s">
        <v>220</v>
      </c>
      <c r="C231" s="6">
        <v>10</v>
      </c>
      <c r="D231" s="2">
        <v>3815</v>
      </c>
      <c r="E231" s="115">
        <v>24285988.209206965</v>
      </c>
      <c r="F231" s="2">
        <v>9523444</v>
      </c>
      <c r="G231" s="6">
        <v>852835.17300000007</v>
      </c>
      <c r="H231" s="2">
        <v>1025039.3796902919</v>
      </c>
      <c r="I231" s="2">
        <v>14159046.960671935</v>
      </c>
      <c r="J231" s="2">
        <v>-338913</v>
      </c>
      <c r="K231" s="2">
        <v>226000</v>
      </c>
      <c r="L231" s="24">
        <v>1152990.9436173935</v>
      </c>
      <c r="M231" s="128">
        <v>8473.3605378705543</v>
      </c>
      <c r="N231" s="129">
        <v>2.2210643611718361</v>
      </c>
      <c r="P231" s="155">
        <v>7875192.7765421402</v>
      </c>
      <c r="Q231" s="111">
        <v>4091420</v>
      </c>
      <c r="R231" s="2">
        <v>1025039.3796902919</v>
      </c>
      <c r="S231" s="2">
        <v>529773.27544357476</v>
      </c>
      <c r="T231" s="24">
        <v>2576641.3742922787</v>
      </c>
      <c r="U231" s="24">
        <v>-120198.58255140856</v>
      </c>
      <c r="V231" s="2">
        <v>-338913</v>
      </c>
      <c r="W231" s="2">
        <v>226000</v>
      </c>
      <c r="X231" s="2">
        <v>44871.092386254306</v>
      </c>
      <c r="Y231" s="123">
        <v>159440.76271885075</v>
      </c>
      <c r="Z231" s="124">
        <v>41.793122599960874</v>
      </c>
      <c r="AB231" s="125">
        <v>150967.40218098019</v>
      </c>
      <c r="AC231" s="126">
        <v>39.57205823878904</v>
      </c>
      <c r="AE231" s="256">
        <v>-35.208251017273454</v>
      </c>
      <c r="AF231" s="54">
        <v>-14.57205823878904</v>
      </c>
      <c r="AG231" s="278">
        <v>0</v>
      </c>
      <c r="AH231" s="278">
        <v>0</v>
      </c>
      <c r="AI231" s="281">
        <v>0</v>
      </c>
    </row>
    <row r="232" spans="1:35" x14ac:dyDescent="0.2">
      <c r="A232" s="132">
        <v>683</v>
      </c>
      <c r="B232" s="6" t="s">
        <v>221</v>
      </c>
      <c r="C232" s="6">
        <v>19</v>
      </c>
      <c r="D232" s="2">
        <v>4093</v>
      </c>
      <c r="E232" s="115">
        <v>29380063.000830229</v>
      </c>
      <c r="F232" s="2">
        <v>8996323</v>
      </c>
      <c r="G232" s="6">
        <v>448637.82199999999</v>
      </c>
      <c r="H232" s="2">
        <v>752308.56480285875</v>
      </c>
      <c r="I232" s="2">
        <v>21274523.125564106</v>
      </c>
      <c r="J232" s="2">
        <v>-5372</v>
      </c>
      <c r="K232" s="2">
        <v>239000</v>
      </c>
      <c r="L232" s="24">
        <v>804650.41903215775</v>
      </c>
      <c r="M232" s="128">
        <v>1520707.0925045782</v>
      </c>
      <c r="N232" s="129">
        <v>371.53850293295341</v>
      </c>
      <c r="P232" s="155">
        <v>12209448.811015543</v>
      </c>
      <c r="Q232" s="111">
        <v>3632369</v>
      </c>
      <c r="R232" s="2">
        <v>752308.56480285875</v>
      </c>
      <c r="S232" s="2">
        <v>278689.64129697246</v>
      </c>
      <c r="T232" s="24">
        <v>8757129.1205879413</v>
      </c>
      <c r="U232" s="24">
        <v>417909.44904770545</v>
      </c>
      <c r="V232" s="2">
        <v>-5372</v>
      </c>
      <c r="W232" s="2">
        <v>239000</v>
      </c>
      <c r="X232" s="2">
        <v>46855.53709240735</v>
      </c>
      <c r="Y232" s="123">
        <v>1909440.5018123426</v>
      </c>
      <c r="Z232" s="124">
        <v>466.51368233871062</v>
      </c>
      <c r="AB232" s="125">
        <v>388733.40930776438</v>
      </c>
      <c r="AC232" s="126">
        <v>94.975179405757245</v>
      </c>
      <c r="AE232" s="256">
        <v>-90.611372184241645</v>
      </c>
      <c r="AF232" s="54">
        <v>-69.975179405757217</v>
      </c>
      <c r="AG232" s="278">
        <v>-44.975179405757217</v>
      </c>
      <c r="AH232" s="278">
        <v>-19.975179405757217</v>
      </c>
      <c r="AI232" s="281">
        <v>0</v>
      </c>
    </row>
    <row r="233" spans="1:35" x14ac:dyDescent="0.2">
      <c r="A233" s="132">
        <v>684</v>
      </c>
      <c r="B233" s="6" t="s">
        <v>222</v>
      </c>
      <c r="C233" s="6">
        <v>4</v>
      </c>
      <c r="D233" s="2">
        <v>39970</v>
      </c>
      <c r="E233" s="115">
        <v>223452260.48384765</v>
      </c>
      <c r="F233" s="2">
        <v>147060504</v>
      </c>
      <c r="G233" s="6">
        <v>17305408.458000001</v>
      </c>
      <c r="H233" s="2">
        <v>6962932.3735356759</v>
      </c>
      <c r="I233" s="2">
        <v>51705984.248576231</v>
      </c>
      <c r="J233" s="2">
        <v>-2974232</v>
      </c>
      <c r="K233" s="2">
        <v>2107000</v>
      </c>
      <c r="L233" s="24">
        <v>916044.7286837789</v>
      </c>
      <c r="M233" s="128">
        <v>-2200708.1324195359</v>
      </c>
      <c r="N233" s="129">
        <v>-55.058997558657389</v>
      </c>
      <c r="P233" s="155">
        <v>93486338.474634632</v>
      </c>
      <c r="Q233" s="111">
        <v>59136913</v>
      </c>
      <c r="R233" s="2">
        <v>6962932.3735356759</v>
      </c>
      <c r="S233" s="2">
        <v>10749958.739897801</v>
      </c>
      <c r="T233" s="24">
        <v>9305683.9665250331</v>
      </c>
      <c r="U233" s="24">
        <v>3067239.7801605351</v>
      </c>
      <c r="V233" s="2">
        <v>-2974232</v>
      </c>
      <c r="W233" s="2">
        <v>2107000</v>
      </c>
      <c r="X233" s="2">
        <v>534329.5085809367</v>
      </c>
      <c r="Y233" s="123">
        <v>-4596513.1059346497</v>
      </c>
      <c r="Z233" s="124">
        <v>-114.9990769560833</v>
      </c>
      <c r="AB233" s="125">
        <v>-2395804.9735151138</v>
      </c>
      <c r="AC233" s="126">
        <v>-59.940079397425912</v>
      </c>
      <c r="AE233" s="256">
        <v>64.303886618941505</v>
      </c>
      <c r="AF233" s="54">
        <v>34.940079397425912</v>
      </c>
      <c r="AG233" s="278">
        <v>9.9400793974259116</v>
      </c>
      <c r="AH233" s="278">
        <v>0</v>
      </c>
      <c r="AI233" s="281">
        <v>0</v>
      </c>
    </row>
    <row r="234" spans="1:35" x14ac:dyDescent="0.2">
      <c r="A234" s="132">
        <v>686</v>
      </c>
      <c r="B234" s="6" t="s">
        <v>223</v>
      </c>
      <c r="C234" s="6">
        <v>11</v>
      </c>
      <c r="D234" s="2">
        <v>3374</v>
      </c>
      <c r="E234" s="115">
        <v>21373434.115602784</v>
      </c>
      <c r="F234" s="2">
        <v>9216705</v>
      </c>
      <c r="G234" s="6">
        <v>565586.05299999996</v>
      </c>
      <c r="H234" s="2">
        <v>1103866.8817438951</v>
      </c>
      <c r="I234" s="2">
        <v>12869720.863881592</v>
      </c>
      <c r="J234" s="2">
        <v>7284</v>
      </c>
      <c r="K234" s="2">
        <v>308000</v>
      </c>
      <c r="L234" s="24">
        <v>-17983.420000000002</v>
      </c>
      <c r="M234" s="128">
        <v>2715712.1030227039</v>
      </c>
      <c r="N234" s="129">
        <v>804.89392502154828</v>
      </c>
      <c r="P234" s="155">
        <v>7645765.4410258047</v>
      </c>
      <c r="Q234" s="111">
        <v>4313178</v>
      </c>
      <c r="R234" s="2">
        <v>1103866.8817438951</v>
      </c>
      <c r="S234" s="2">
        <v>351336.7944112845</v>
      </c>
      <c r="T234" s="24">
        <v>2439864.5205400232</v>
      </c>
      <c r="U234" s="24">
        <v>1088496.1689525649</v>
      </c>
      <c r="V234" s="2">
        <v>7284</v>
      </c>
      <c r="W234" s="2">
        <v>308000</v>
      </c>
      <c r="X234" s="2">
        <v>39624.332582045419</v>
      </c>
      <c r="Y234" s="123">
        <v>2005885.2572040092</v>
      </c>
      <c r="Z234" s="124">
        <v>594.51252436396237</v>
      </c>
      <c r="AB234" s="125">
        <v>-709826.84581869468</v>
      </c>
      <c r="AC234" s="126">
        <v>-210.38140065758586</v>
      </c>
      <c r="AE234" s="256">
        <v>214.74520787910149</v>
      </c>
      <c r="AF234" s="54">
        <v>185.38140065758591</v>
      </c>
      <c r="AG234" s="278">
        <v>160.38140065758591</v>
      </c>
      <c r="AH234" s="278">
        <v>135.38140065758591</v>
      </c>
      <c r="AI234" s="281">
        <v>110.38140065758591</v>
      </c>
    </row>
    <row r="235" spans="1:35" x14ac:dyDescent="0.2">
      <c r="A235" s="132">
        <v>687</v>
      </c>
      <c r="B235" s="6" t="s">
        <v>224</v>
      </c>
      <c r="C235" s="6">
        <v>11</v>
      </c>
      <c r="D235" s="2">
        <v>1768</v>
      </c>
      <c r="E235" s="115">
        <v>13932366.40693132</v>
      </c>
      <c r="F235" s="2">
        <v>4033587</v>
      </c>
      <c r="G235" s="6">
        <v>1037330.2570000001</v>
      </c>
      <c r="H235" s="2">
        <v>333008.67094222753</v>
      </c>
      <c r="I235" s="2">
        <v>8756147.1110200118</v>
      </c>
      <c r="J235" s="2">
        <v>-199911</v>
      </c>
      <c r="K235" s="2">
        <v>-40000</v>
      </c>
      <c r="L235" s="24">
        <v>477601.54848434072</v>
      </c>
      <c r="M235" s="128">
        <v>-489805.91645342152</v>
      </c>
      <c r="N235" s="129">
        <v>-277.03954550532893</v>
      </c>
      <c r="P235" s="155">
        <v>5115051.8781469185</v>
      </c>
      <c r="Q235" s="111">
        <v>1803584</v>
      </c>
      <c r="R235" s="2">
        <v>333008.67094222753</v>
      </c>
      <c r="S235" s="2">
        <v>644379.90524531901</v>
      </c>
      <c r="T235" s="24">
        <v>1643736.1158147131</v>
      </c>
      <c r="U235" s="24">
        <v>355049.82047169469</v>
      </c>
      <c r="V235" s="2">
        <v>-199911</v>
      </c>
      <c r="W235" s="2">
        <v>-40000</v>
      </c>
      <c r="X235" s="2">
        <v>21108.208425144669</v>
      </c>
      <c r="Y235" s="123">
        <v>-554096.15724781994</v>
      </c>
      <c r="Z235" s="124">
        <v>-313.40280387320132</v>
      </c>
      <c r="AB235" s="125">
        <v>-64290.240794398414</v>
      </c>
      <c r="AC235" s="126">
        <v>-36.363258367872405</v>
      </c>
      <c r="AE235" s="256">
        <v>40.727065589387962</v>
      </c>
      <c r="AF235" s="54">
        <v>11.36325836787239</v>
      </c>
      <c r="AG235" s="278">
        <v>0</v>
      </c>
      <c r="AH235" s="278">
        <v>0</v>
      </c>
      <c r="AI235" s="281">
        <v>0</v>
      </c>
    </row>
    <row r="236" spans="1:35" x14ac:dyDescent="0.2">
      <c r="A236" s="132">
        <v>689</v>
      </c>
      <c r="B236" s="6" t="s">
        <v>225</v>
      </c>
      <c r="C236" s="6">
        <v>9</v>
      </c>
      <c r="D236" s="2">
        <v>3626</v>
      </c>
      <c r="E236" s="115">
        <v>23159394.69463291</v>
      </c>
      <c r="F236" s="2">
        <v>11304843</v>
      </c>
      <c r="G236" s="6">
        <v>966953.96899999992</v>
      </c>
      <c r="H236" s="2">
        <v>726829.31550113158</v>
      </c>
      <c r="I236" s="2">
        <v>12648428.445076911</v>
      </c>
      <c r="J236" s="2">
        <v>-337778</v>
      </c>
      <c r="K236" s="2">
        <v>-1000</v>
      </c>
      <c r="L236" s="24">
        <v>1131395.4232043028</v>
      </c>
      <c r="M236" s="128">
        <v>1017486.6117408313</v>
      </c>
      <c r="N236" s="129">
        <v>280.608552603649</v>
      </c>
      <c r="P236" s="155">
        <v>9108710.2240958847</v>
      </c>
      <c r="Q236" s="111">
        <v>4767427</v>
      </c>
      <c r="R236" s="2">
        <v>726829.31550113158</v>
      </c>
      <c r="S236" s="2">
        <v>600662.80985844706</v>
      </c>
      <c r="T236" s="24">
        <v>1313143.0432330689</v>
      </c>
      <c r="U236" s="24">
        <v>1875567.5815875016</v>
      </c>
      <c r="V236" s="2">
        <v>-337778</v>
      </c>
      <c r="W236" s="2">
        <v>-1000</v>
      </c>
      <c r="X236" s="2">
        <v>44509.898142899619</v>
      </c>
      <c r="Y236" s="123">
        <v>-119348.5757728368</v>
      </c>
      <c r="Z236" s="124">
        <v>-32.914665133159623</v>
      </c>
      <c r="AB236" s="125">
        <v>-1136835.1875136681</v>
      </c>
      <c r="AC236" s="126">
        <v>-313.52321773680865</v>
      </c>
      <c r="AE236" s="256">
        <v>317.88702495832422</v>
      </c>
      <c r="AF236" s="54">
        <v>288.52321773680865</v>
      </c>
      <c r="AG236" s="278">
        <v>263.52321773680865</v>
      </c>
      <c r="AH236" s="278">
        <v>238.52321773680865</v>
      </c>
      <c r="AI236" s="281">
        <v>213.52321773680865</v>
      </c>
    </row>
    <row r="237" spans="1:35" x14ac:dyDescent="0.2">
      <c r="A237" s="132">
        <v>691</v>
      </c>
      <c r="B237" s="6" t="s">
        <v>226</v>
      </c>
      <c r="C237" s="6">
        <v>17</v>
      </c>
      <c r="D237" s="2">
        <v>2901</v>
      </c>
      <c r="E237" s="115">
        <v>19394299.253932372</v>
      </c>
      <c r="F237" s="2">
        <v>7742132</v>
      </c>
      <c r="G237" s="6">
        <v>299011.17300000001</v>
      </c>
      <c r="H237" s="2">
        <v>686256.63101846341</v>
      </c>
      <c r="I237" s="2">
        <v>10945033.833215702</v>
      </c>
      <c r="J237" s="2">
        <v>-444124</v>
      </c>
      <c r="K237" s="2">
        <v>428000</v>
      </c>
      <c r="L237" s="24">
        <v>239086.1058223435</v>
      </c>
      <c r="M237" s="128">
        <v>22924.277479451033</v>
      </c>
      <c r="N237" s="129">
        <v>7.9021983727856027</v>
      </c>
      <c r="P237" s="155">
        <v>7827431.0461670039</v>
      </c>
      <c r="Q237" s="111">
        <v>3624110</v>
      </c>
      <c r="R237" s="2">
        <v>686256.63101846341</v>
      </c>
      <c r="S237" s="2">
        <v>185742.95893215391</v>
      </c>
      <c r="T237" s="24">
        <v>3614130.1054209885</v>
      </c>
      <c r="U237" s="24">
        <v>-4364.6514488577159</v>
      </c>
      <c r="V237" s="2">
        <v>-444124</v>
      </c>
      <c r="W237" s="2">
        <v>428000</v>
      </c>
      <c r="X237" s="2">
        <v>33733.345396624347</v>
      </c>
      <c r="Y237" s="123">
        <v>296053.34315236751</v>
      </c>
      <c r="Z237" s="124">
        <v>102.05216930450449</v>
      </c>
      <c r="AB237" s="125">
        <v>273129.06567291648</v>
      </c>
      <c r="AC237" s="126">
        <v>94.149970931718883</v>
      </c>
      <c r="AE237" s="256">
        <v>-89.786163710203297</v>
      </c>
      <c r="AF237" s="54">
        <v>-69.149970931718883</v>
      </c>
      <c r="AG237" s="278">
        <v>-44.149970931718883</v>
      </c>
      <c r="AH237" s="278">
        <v>-19.149970931718883</v>
      </c>
      <c r="AI237" s="281">
        <v>0</v>
      </c>
    </row>
    <row r="238" spans="1:35" x14ac:dyDescent="0.2">
      <c r="A238" s="132">
        <v>694</v>
      </c>
      <c r="B238" s="6" t="s">
        <v>227</v>
      </c>
      <c r="C238" s="6">
        <v>5</v>
      </c>
      <c r="D238" s="2">
        <v>29350</v>
      </c>
      <c r="E238" s="115">
        <v>156519923.34366113</v>
      </c>
      <c r="F238" s="2">
        <v>107670234</v>
      </c>
      <c r="G238" s="6">
        <v>6131967.7420000015</v>
      </c>
      <c r="H238" s="2">
        <v>9747882.8113377001</v>
      </c>
      <c r="I238" s="2">
        <v>37531912.671737134</v>
      </c>
      <c r="J238" s="2">
        <v>-1861615</v>
      </c>
      <c r="K238" s="2">
        <v>1779000</v>
      </c>
      <c r="L238" s="24">
        <v>-156435.5</v>
      </c>
      <c r="M238" s="128">
        <v>4635894.3814136982</v>
      </c>
      <c r="N238" s="129">
        <v>157.95210839569671</v>
      </c>
      <c r="P238" s="155">
        <v>59890189.008215636</v>
      </c>
      <c r="Q238" s="111">
        <v>44861609</v>
      </c>
      <c r="R238" s="2">
        <v>9747882.8113377001</v>
      </c>
      <c r="S238" s="2">
        <v>3809121.3149269139</v>
      </c>
      <c r="T238" s="24">
        <v>11385729.964858504</v>
      </c>
      <c r="U238" s="24">
        <v>-4439526.9593039816</v>
      </c>
      <c r="V238" s="2">
        <v>-1861615</v>
      </c>
      <c r="W238" s="2">
        <v>1779000</v>
      </c>
      <c r="X238" s="2">
        <v>379470.76356396551</v>
      </c>
      <c r="Y238" s="123">
        <v>5771482.8871674687</v>
      </c>
      <c r="Z238" s="124">
        <v>196.64336923909605</v>
      </c>
      <c r="AB238" s="125">
        <v>1135588.5057537705</v>
      </c>
      <c r="AC238" s="126">
        <v>38.691260843399334</v>
      </c>
      <c r="AE238" s="256">
        <v>-34.327453621883762</v>
      </c>
      <c r="AF238" s="54">
        <v>-13.691260843399334</v>
      </c>
      <c r="AG238" s="278">
        <v>0</v>
      </c>
      <c r="AH238" s="278">
        <v>0</v>
      </c>
      <c r="AI238" s="281">
        <v>0</v>
      </c>
    </row>
    <row r="239" spans="1:35" x14ac:dyDescent="0.2">
      <c r="A239" s="132">
        <v>697</v>
      </c>
      <c r="B239" s="6" t="s">
        <v>228</v>
      </c>
      <c r="C239" s="6">
        <v>18</v>
      </c>
      <c r="D239" s="2">
        <v>1416</v>
      </c>
      <c r="E239" s="115">
        <v>11255532.266667701</v>
      </c>
      <c r="F239" s="2">
        <v>3861850</v>
      </c>
      <c r="G239" s="6">
        <v>376653.62299999996</v>
      </c>
      <c r="H239" s="2">
        <v>836238.11863943946</v>
      </c>
      <c r="I239" s="2">
        <v>6406773.263771859</v>
      </c>
      <c r="J239" s="2">
        <v>-321608</v>
      </c>
      <c r="K239" s="2">
        <v>-32000</v>
      </c>
      <c r="L239" s="24">
        <v>-7547.28</v>
      </c>
      <c r="M239" s="128">
        <v>-120077.98125640422</v>
      </c>
      <c r="N239" s="129">
        <v>-84.800834220624452</v>
      </c>
      <c r="P239" s="155">
        <v>3991054.5890457002</v>
      </c>
      <c r="Q239" s="111">
        <v>1763097</v>
      </c>
      <c r="R239" s="2">
        <v>836238.11863943946</v>
      </c>
      <c r="S239" s="2">
        <v>233973.72655548219</v>
      </c>
      <c r="T239" s="24">
        <v>1081482.0851899351</v>
      </c>
      <c r="U239" s="24">
        <v>211012.78846483422</v>
      </c>
      <c r="V239" s="2">
        <v>-321608</v>
      </c>
      <c r="W239" s="2">
        <v>-32000</v>
      </c>
      <c r="X239" s="2">
        <v>16889.089105821571</v>
      </c>
      <c r="Y239" s="123">
        <v>-201969.78109018784</v>
      </c>
      <c r="Z239" s="124">
        <v>-142.63402619363549</v>
      </c>
      <c r="AB239" s="125">
        <v>-81891.799833783618</v>
      </c>
      <c r="AC239" s="126">
        <v>-57.833191973011033</v>
      </c>
      <c r="AE239" s="256">
        <v>62.196999194526626</v>
      </c>
      <c r="AF239" s="54">
        <v>32.83319197301104</v>
      </c>
      <c r="AG239" s="278">
        <v>7.83319197301104</v>
      </c>
      <c r="AH239" s="278">
        <v>0</v>
      </c>
      <c r="AI239" s="281">
        <v>0</v>
      </c>
    </row>
    <row r="240" spans="1:35" x14ac:dyDescent="0.2">
      <c r="A240" s="132">
        <v>698</v>
      </c>
      <c r="B240" s="6" t="s">
        <v>229</v>
      </c>
      <c r="C240" s="6">
        <v>19</v>
      </c>
      <c r="D240" s="2">
        <v>61551</v>
      </c>
      <c r="E240" s="115">
        <v>363870536.80719942</v>
      </c>
      <c r="F240" s="2">
        <v>207307772</v>
      </c>
      <c r="G240" s="6">
        <v>8696625.4839999992</v>
      </c>
      <c r="H240" s="2">
        <v>30181588.63985467</v>
      </c>
      <c r="I240" s="2">
        <v>103112509.12901387</v>
      </c>
      <c r="J240" s="2">
        <v>-6110980</v>
      </c>
      <c r="K240" s="2">
        <v>12092000</v>
      </c>
      <c r="L240" s="24">
        <v>-328066.83</v>
      </c>
      <c r="M240" s="128">
        <v>-8262954.7243308853</v>
      </c>
      <c r="N240" s="129">
        <v>-134.24566171680209</v>
      </c>
      <c r="P240" s="155">
        <v>152791537.20244315</v>
      </c>
      <c r="Q240" s="111">
        <v>89746912</v>
      </c>
      <c r="R240" s="2">
        <v>30181588.63985467</v>
      </c>
      <c r="S240" s="2">
        <v>5402262.8449503956</v>
      </c>
      <c r="T240" s="24">
        <v>39227813.857638128</v>
      </c>
      <c r="U240" s="24">
        <v>-16657974.075362872</v>
      </c>
      <c r="V240" s="2">
        <v>-6110980</v>
      </c>
      <c r="W240" s="2">
        <v>12092000</v>
      </c>
      <c r="X240" s="2">
        <v>767664.16094032687</v>
      </c>
      <c r="Y240" s="123">
        <v>1857750.2255775034</v>
      </c>
      <c r="Z240" s="124">
        <v>30.18229152373647</v>
      </c>
      <c r="AB240" s="125">
        <v>10120704.949908389</v>
      </c>
      <c r="AC240" s="126">
        <v>164.42795324053856</v>
      </c>
      <c r="AE240" s="256">
        <v>-160.06414601902299</v>
      </c>
      <c r="AF240" s="54">
        <v>-139.42795324053856</v>
      </c>
      <c r="AG240" s="278">
        <v>-114.42795324053856</v>
      </c>
      <c r="AH240" s="278">
        <v>-89.427953240538557</v>
      </c>
      <c r="AI240" s="281">
        <v>-64.427953240538557</v>
      </c>
    </row>
    <row r="241" spans="1:35" x14ac:dyDescent="0.2">
      <c r="A241" s="132">
        <v>700</v>
      </c>
      <c r="B241" s="6" t="s">
        <v>230</v>
      </c>
      <c r="C241" s="6">
        <v>9</v>
      </c>
      <c r="D241" s="2">
        <v>5404</v>
      </c>
      <c r="E241" s="115">
        <v>34587998.433310024</v>
      </c>
      <c r="F241" s="2">
        <v>18295569</v>
      </c>
      <c r="G241" s="6">
        <v>1520544.257</v>
      </c>
      <c r="H241" s="2">
        <v>1774622.2862418108</v>
      </c>
      <c r="I241" s="2">
        <v>13195372.741504224</v>
      </c>
      <c r="J241" s="2">
        <v>-1183927</v>
      </c>
      <c r="K241" s="2">
        <v>-75000</v>
      </c>
      <c r="L241" s="24">
        <v>856715.12600825564</v>
      </c>
      <c r="M241" s="128">
        <v>-1917532.2745722479</v>
      </c>
      <c r="N241" s="129">
        <v>-354.835728085168</v>
      </c>
      <c r="P241" s="155">
        <v>13039831.495380573</v>
      </c>
      <c r="Q241" s="111">
        <v>7688146</v>
      </c>
      <c r="R241" s="2">
        <v>1774622.2862418108</v>
      </c>
      <c r="S241" s="2">
        <v>944547.94664971763</v>
      </c>
      <c r="T241" s="24">
        <v>1937717.1650604743</v>
      </c>
      <c r="U241" s="24">
        <v>-20965.204961886382</v>
      </c>
      <c r="V241" s="2">
        <v>-1183927</v>
      </c>
      <c r="W241" s="2">
        <v>-75000</v>
      </c>
      <c r="X241" s="2">
        <v>68384.796559622657</v>
      </c>
      <c r="Y241" s="123">
        <v>-1906305.5058308356</v>
      </c>
      <c r="Z241" s="124">
        <v>-352.75823571999177</v>
      </c>
      <c r="AB241" s="125">
        <v>11226.768741412321</v>
      </c>
      <c r="AC241" s="126">
        <v>2.0774923651762252</v>
      </c>
      <c r="AE241" s="256">
        <v>2.2863148563393452</v>
      </c>
      <c r="AF241" s="54">
        <v>0</v>
      </c>
      <c r="AG241" s="278">
        <v>0</v>
      </c>
      <c r="AH241" s="278">
        <v>0</v>
      </c>
      <c r="AI241" s="281">
        <v>0</v>
      </c>
    </row>
    <row r="242" spans="1:35" x14ac:dyDescent="0.2">
      <c r="A242" s="132">
        <v>702</v>
      </c>
      <c r="B242" s="6" t="s">
        <v>231</v>
      </c>
      <c r="C242" s="6">
        <v>6</v>
      </c>
      <c r="D242" s="2">
        <v>4689</v>
      </c>
      <c r="E242" s="115">
        <v>29881898.428445406</v>
      </c>
      <c r="F242" s="2">
        <v>14322705</v>
      </c>
      <c r="G242" s="6">
        <v>1259318.3959999999</v>
      </c>
      <c r="H242" s="2">
        <v>1618536.5533264696</v>
      </c>
      <c r="I242" s="2">
        <v>14804382.171266384</v>
      </c>
      <c r="J242" s="2">
        <v>691103</v>
      </c>
      <c r="K242" s="2">
        <v>16000</v>
      </c>
      <c r="L242" s="24">
        <v>43712.442017831985</v>
      </c>
      <c r="M242" s="128">
        <v>2786434.2501296168</v>
      </c>
      <c r="N242" s="129">
        <v>594.24914696728877</v>
      </c>
      <c r="P242" s="155">
        <v>9608860.2738012411</v>
      </c>
      <c r="Q242" s="111">
        <v>6779295</v>
      </c>
      <c r="R242" s="2">
        <v>1618536.5533264696</v>
      </c>
      <c r="S242" s="2">
        <v>782276.87201084604</v>
      </c>
      <c r="T242" s="24">
        <v>2181527.5237070564</v>
      </c>
      <c r="U242" s="24">
        <v>251854.24842509034</v>
      </c>
      <c r="V242" s="2">
        <v>691103</v>
      </c>
      <c r="W242" s="2">
        <v>16000</v>
      </c>
      <c r="X242" s="2">
        <v>56719.562181134643</v>
      </c>
      <c r="Y242" s="123">
        <v>2768452.4858493544</v>
      </c>
      <c r="Z242" s="124">
        <v>590.41426441658234</v>
      </c>
      <c r="AB242" s="125">
        <v>-17981.764280262403</v>
      </c>
      <c r="AC242" s="126">
        <v>-3.8348825507064199</v>
      </c>
      <c r="AE242" s="256">
        <v>8.1986897722219965</v>
      </c>
      <c r="AF242" s="54">
        <v>0</v>
      </c>
      <c r="AG242" s="278">
        <v>0</v>
      </c>
      <c r="AH242" s="278">
        <v>0</v>
      </c>
      <c r="AI242" s="281">
        <v>0</v>
      </c>
    </row>
    <row r="243" spans="1:35" x14ac:dyDescent="0.2">
      <c r="A243" s="132">
        <v>704</v>
      </c>
      <c r="B243" s="6" t="s">
        <v>232</v>
      </c>
      <c r="C243" s="6">
        <v>2</v>
      </c>
      <c r="D243" s="2">
        <v>6045</v>
      </c>
      <c r="E243" s="115">
        <v>28199238.653222833</v>
      </c>
      <c r="F243" s="2">
        <v>20532779</v>
      </c>
      <c r="G243" s="6">
        <v>846094.71700000006</v>
      </c>
      <c r="H243" s="2">
        <v>1158224.9044898155</v>
      </c>
      <c r="I243" s="2">
        <v>6933133.2006004015</v>
      </c>
      <c r="J243" s="2">
        <v>-1445688</v>
      </c>
      <c r="K243" s="2">
        <v>-20000</v>
      </c>
      <c r="L243" s="24">
        <v>-32219.850000000002</v>
      </c>
      <c r="M243" s="128">
        <v>-162474.98113261684</v>
      </c>
      <c r="N243" s="129">
        <v>-26.877581659655391</v>
      </c>
      <c r="P243" s="155">
        <v>13078516.847571168</v>
      </c>
      <c r="Q243" s="111">
        <v>8098032</v>
      </c>
      <c r="R243" s="2">
        <v>1158224.9044898155</v>
      </c>
      <c r="S243" s="2">
        <v>525586.16688361473</v>
      </c>
      <c r="T243" s="24">
        <v>4372433.246258243</v>
      </c>
      <c r="U243" s="24">
        <v>310870.05898354534</v>
      </c>
      <c r="V243" s="2">
        <v>-1445688</v>
      </c>
      <c r="W243" s="2">
        <v>-20000</v>
      </c>
      <c r="X243" s="2">
        <v>76545.29424567215</v>
      </c>
      <c r="Y243" s="123">
        <v>-2513.1767102777958</v>
      </c>
      <c r="Z243" s="124">
        <v>-0.4157446997978157</v>
      </c>
      <c r="AB243" s="125">
        <v>159961.80442233905</v>
      </c>
      <c r="AC243" s="126">
        <v>26.461836959857575</v>
      </c>
      <c r="AE243" s="256">
        <v>-22.098029738341989</v>
      </c>
      <c r="AF243" s="54">
        <v>-1.4618369598575747</v>
      </c>
      <c r="AG243" s="278">
        <v>0</v>
      </c>
      <c r="AH243" s="278">
        <v>0</v>
      </c>
      <c r="AI243" s="281">
        <v>0</v>
      </c>
    </row>
    <row r="244" spans="1:35" x14ac:dyDescent="0.2">
      <c r="A244" s="132">
        <v>707</v>
      </c>
      <c r="B244" s="6" t="s">
        <v>233</v>
      </c>
      <c r="C244" s="6">
        <v>12</v>
      </c>
      <c r="D244" s="2">
        <v>2435</v>
      </c>
      <c r="E244" s="115">
        <v>16204196.61006766</v>
      </c>
      <c r="F244" s="2">
        <v>5498391</v>
      </c>
      <c r="G244" s="6">
        <v>399308.82799999998</v>
      </c>
      <c r="H244" s="2">
        <v>652398.99698630127</v>
      </c>
      <c r="I244" s="2">
        <v>10142836.703130132</v>
      </c>
      <c r="J244" s="2">
        <v>-669901</v>
      </c>
      <c r="K244" s="2">
        <v>337000</v>
      </c>
      <c r="L244" s="24">
        <v>-12978.55</v>
      </c>
      <c r="M244" s="128">
        <v>168816.46804877295</v>
      </c>
      <c r="N244" s="129">
        <v>69.329144989229135</v>
      </c>
      <c r="P244" s="155">
        <v>5166572.5772336898</v>
      </c>
      <c r="Q244" s="111">
        <v>2535779</v>
      </c>
      <c r="R244" s="2">
        <v>652398.99698630127</v>
      </c>
      <c r="S244" s="2">
        <v>248046.92913749587</v>
      </c>
      <c r="T244" s="24">
        <v>1979812.3676308352</v>
      </c>
      <c r="U244" s="24">
        <v>-40559.925220635036</v>
      </c>
      <c r="V244" s="2">
        <v>-669901</v>
      </c>
      <c r="W244" s="2">
        <v>337000</v>
      </c>
      <c r="X244" s="2">
        <v>27619.675740037925</v>
      </c>
      <c r="Y244" s="123">
        <v>-96376.532959654927</v>
      </c>
      <c r="Z244" s="124">
        <v>-39.579684993698123</v>
      </c>
      <c r="AB244" s="125">
        <v>-265193.00100842788</v>
      </c>
      <c r="AC244" s="126">
        <v>-108.90882998292726</v>
      </c>
      <c r="AE244" s="256">
        <v>113.27263720444284</v>
      </c>
      <c r="AF244" s="54">
        <v>83.908829982927259</v>
      </c>
      <c r="AG244" s="278">
        <v>58.908829982927259</v>
      </c>
      <c r="AH244" s="278">
        <v>33.908829982927259</v>
      </c>
      <c r="AI244" s="281">
        <v>8.9088299829272586</v>
      </c>
    </row>
    <row r="245" spans="1:35" x14ac:dyDescent="0.2">
      <c r="A245" s="132">
        <v>710</v>
      </c>
      <c r="B245" s="6" t="s">
        <v>234</v>
      </c>
      <c r="C245" s="6">
        <v>1</v>
      </c>
      <c r="D245" s="2">
        <v>28674</v>
      </c>
      <c r="E245" s="115">
        <v>169930012.72266597</v>
      </c>
      <c r="F245" s="2">
        <v>102810705</v>
      </c>
      <c r="G245" s="6">
        <v>2746265.6940000001</v>
      </c>
      <c r="H245" s="2">
        <v>10459253.681688247</v>
      </c>
      <c r="I245" s="2">
        <v>56437992.087464996</v>
      </c>
      <c r="J245" s="2">
        <v>-2218094</v>
      </c>
      <c r="K245" s="2">
        <v>102000</v>
      </c>
      <c r="L245" s="24">
        <v>-152832.42000000001</v>
      </c>
      <c r="M245" s="128">
        <v>560942.16048727755</v>
      </c>
      <c r="N245" s="129">
        <v>19.562745361207977</v>
      </c>
      <c r="P245" s="155">
        <v>67939740.295532227</v>
      </c>
      <c r="Q245" s="111">
        <v>47446286</v>
      </c>
      <c r="R245" s="2">
        <v>10459253.681688247</v>
      </c>
      <c r="S245" s="2">
        <v>1705954.7002861502</v>
      </c>
      <c r="T245" s="24">
        <v>19574665.323266428</v>
      </c>
      <c r="U245" s="24">
        <v>-5728985.244240867</v>
      </c>
      <c r="V245" s="2">
        <v>-2218094</v>
      </c>
      <c r="W245" s="2">
        <v>102000</v>
      </c>
      <c r="X245" s="2">
        <v>357181.26972723275</v>
      </c>
      <c r="Y245" s="123">
        <v>3758521.4351949692</v>
      </c>
      <c r="Z245" s="124">
        <v>131.07768135575677</v>
      </c>
      <c r="AB245" s="125">
        <v>3197579.2747076917</v>
      </c>
      <c r="AC245" s="126">
        <v>111.51493599454878</v>
      </c>
      <c r="AE245" s="256">
        <v>-107.15112877303321</v>
      </c>
      <c r="AF245" s="54">
        <v>-86.514935994548793</v>
      </c>
      <c r="AG245" s="278">
        <v>-61.514935994548793</v>
      </c>
      <c r="AH245" s="278">
        <v>-36.514935994548793</v>
      </c>
      <c r="AI245" s="281">
        <v>-11.514935994548793</v>
      </c>
    </row>
    <row r="246" spans="1:35" x14ac:dyDescent="0.2">
      <c r="A246" s="132">
        <v>729</v>
      </c>
      <c r="B246" s="6" t="s">
        <v>235</v>
      </c>
      <c r="C246" s="6">
        <v>13</v>
      </c>
      <c r="D246" s="2">
        <v>10084</v>
      </c>
      <c r="E246" s="115">
        <v>61579809.472677559</v>
      </c>
      <c r="F246" s="2">
        <v>27361397</v>
      </c>
      <c r="G246" s="6">
        <v>1669640.0559999996</v>
      </c>
      <c r="H246" s="2">
        <v>2162645.636071471</v>
      </c>
      <c r="I246" s="2">
        <v>31324159.602451086</v>
      </c>
      <c r="J246" s="2">
        <v>-625483</v>
      </c>
      <c r="K246" s="2">
        <v>-217000</v>
      </c>
      <c r="L246" s="24">
        <v>-53747.72</v>
      </c>
      <c r="M246" s="128">
        <v>149297.54184499502</v>
      </c>
      <c r="N246" s="129">
        <v>14.805388917591731</v>
      </c>
      <c r="P246" s="155">
        <v>22148184.311146997</v>
      </c>
      <c r="Q246" s="111">
        <v>12476258</v>
      </c>
      <c r="R246" s="2">
        <v>2162645.636071471</v>
      </c>
      <c r="S246" s="2">
        <v>1037164.8699330947</v>
      </c>
      <c r="T246" s="24">
        <v>7625221.7589802695</v>
      </c>
      <c r="U246" s="24">
        <v>-372267.92812532425</v>
      </c>
      <c r="V246" s="2">
        <v>-625483</v>
      </c>
      <c r="W246" s="2">
        <v>-217000</v>
      </c>
      <c r="X246" s="2">
        <v>118788.06285144968</v>
      </c>
      <c r="Y246" s="123">
        <v>57143.088563963771</v>
      </c>
      <c r="Z246" s="124">
        <v>5.666708504954757</v>
      </c>
      <c r="AB246" s="125">
        <v>-92154.453281031252</v>
      </c>
      <c r="AC246" s="126">
        <v>-9.1386804126369743</v>
      </c>
      <c r="AE246" s="256">
        <v>13.50248763415256</v>
      </c>
      <c r="AF246" s="54">
        <v>0</v>
      </c>
      <c r="AG246" s="278">
        <v>0</v>
      </c>
      <c r="AH246" s="278">
        <v>0</v>
      </c>
      <c r="AI246" s="281">
        <v>0</v>
      </c>
    </row>
    <row r="247" spans="1:35" x14ac:dyDescent="0.2">
      <c r="A247" s="132">
        <v>732</v>
      </c>
      <c r="B247" s="6" t="s">
        <v>236</v>
      </c>
      <c r="C247" s="6">
        <v>19</v>
      </c>
      <c r="D247" s="2">
        <v>3781</v>
      </c>
      <c r="E247" s="115">
        <v>30801685.553646974</v>
      </c>
      <c r="F247" s="2">
        <v>9958623</v>
      </c>
      <c r="G247" s="6">
        <v>972518.94200000004</v>
      </c>
      <c r="H247" s="2">
        <v>1269164.4076474092</v>
      </c>
      <c r="I247" s="2">
        <v>20318293.211298943</v>
      </c>
      <c r="J247" s="2">
        <v>-215796</v>
      </c>
      <c r="K247" s="2">
        <v>-164000</v>
      </c>
      <c r="L247" s="24">
        <v>-275914.14503808646</v>
      </c>
      <c r="M247" s="128">
        <v>1613032.152337465</v>
      </c>
      <c r="N247" s="129">
        <v>426.61522145926079</v>
      </c>
      <c r="P247" s="155">
        <v>10025520.429644886</v>
      </c>
      <c r="Q247" s="111">
        <v>4248699</v>
      </c>
      <c r="R247" s="2">
        <v>1269164.4076474092</v>
      </c>
      <c r="S247" s="2">
        <v>604119.71931446122</v>
      </c>
      <c r="T247" s="24">
        <v>5717335.1775996089</v>
      </c>
      <c r="U247" s="24">
        <v>177146.1835692458</v>
      </c>
      <c r="V247" s="2">
        <v>-215796</v>
      </c>
      <c r="W247" s="2">
        <v>-164000</v>
      </c>
      <c r="X247" s="2">
        <v>45118.520242332626</v>
      </c>
      <c r="Y247" s="123">
        <v>1656266.5787281729</v>
      </c>
      <c r="Z247" s="124">
        <v>438.04987535788757</v>
      </c>
      <c r="AB247" s="125">
        <v>43234.426390707958</v>
      </c>
      <c r="AC247" s="126">
        <v>11.434653898626808</v>
      </c>
      <c r="AE247" s="256">
        <v>-7.0708466771112057</v>
      </c>
      <c r="AF247" s="54">
        <v>0</v>
      </c>
      <c r="AG247" s="278">
        <v>0</v>
      </c>
      <c r="AH247" s="278">
        <v>0</v>
      </c>
      <c r="AI247" s="281">
        <v>0</v>
      </c>
    </row>
    <row r="248" spans="1:35" x14ac:dyDescent="0.2">
      <c r="A248" s="132">
        <v>734</v>
      </c>
      <c r="B248" s="6" t="s">
        <v>237</v>
      </c>
      <c r="C248" s="6">
        <v>2</v>
      </c>
      <c r="D248" s="2">
        <v>54238</v>
      </c>
      <c r="E248" s="115">
        <v>296735834.63375974</v>
      </c>
      <c r="F248" s="2">
        <v>173535276</v>
      </c>
      <c r="G248" s="6">
        <v>8784785.4999999981</v>
      </c>
      <c r="H248" s="2">
        <v>14147644.865391303</v>
      </c>
      <c r="I248" s="2">
        <v>113411667.81711762</v>
      </c>
      <c r="J248" s="2">
        <v>-5116943</v>
      </c>
      <c r="K248" s="2">
        <v>-939000</v>
      </c>
      <c r="L248" s="24">
        <v>-289088.53999999998</v>
      </c>
      <c r="M248" s="128">
        <v>7376685.0887492085</v>
      </c>
      <c r="N248" s="129">
        <v>136.00584624708154</v>
      </c>
      <c r="P248" s="155">
        <v>120575664.66652873</v>
      </c>
      <c r="Q248" s="111">
        <v>74429977</v>
      </c>
      <c r="R248" s="2">
        <v>14147644.865391303</v>
      </c>
      <c r="S248" s="2">
        <v>5457027.0267267935</v>
      </c>
      <c r="T248" s="24">
        <v>34627954.235322945</v>
      </c>
      <c r="U248" s="24">
        <v>1598905.1014469564</v>
      </c>
      <c r="V248" s="2">
        <v>-5116943</v>
      </c>
      <c r="W248" s="2">
        <v>-939000</v>
      </c>
      <c r="X248" s="2">
        <v>669188.05097390327</v>
      </c>
      <c r="Y248" s="123">
        <v>4299088.6133331805</v>
      </c>
      <c r="Z248" s="124">
        <v>79.263405976127075</v>
      </c>
      <c r="AB248" s="125">
        <v>-3077596.4754160279</v>
      </c>
      <c r="AC248" s="126">
        <v>-56.742440270954461</v>
      </c>
      <c r="AE248" s="256">
        <v>61.106247492470033</v>
      </c>
      <c r="AF248" s="54">
        <v>31.742440270954461</v>
      </c>
      <c r="AG248" s="278">
        <v>6.7424402709544609</v>
      </c>
      <c r="AH248" s="278">
        <v>0</v>
      </c>
      <c r="AI248" s="281">
        <v>0</v>
      </c>
    </row>
    <row r="249" spans="1:35" x14ac:dyDescent="0.2">
      <c r="A249" s="132">
        <v>738</v>
      </c>
      <c r="B249" s="6" t="s">
        <v>238</v>
      </c>
      <c r="C249" s="6">
        <v>2</v>
      </c>
      <c r="D249" s="2">
        <v>2999</v>
      </c>
      <c r="E249" s="115">
        <v>15687843.755232042</v>
      </c>
      <c r="F249" s="2">
        <v>9470151</v>
      </c>
      <c r="G249" s="6">
        <v>300946.40700000001</v>
      </c>
      <c r="H249" s="2">
        <v>1096130.413265039</v>
      </c>
      <c r="I249" s="2">
        <v>5517553.648218031</v>
      </c>
      <c r="J249" s="2">
        <v>-653137</v>
      </c>
      <c r="K249" s="2">
        <v>28000</v>
      </c>
      <c r="L249" s="24">
        <v>49369.653576773511</v>
      </c>
      <c r="M249" s="128">
        <v>22431.059674256561</v>
      </c>
      <c r="N249" s="129">
        <v>7.4795130624396666</v>
      </c>
      <c r="P249" s="155">
        <v>6357602.9024512889</v>
      </c>
      <c r="Q249" s="111">
        <v>4150727</v>
      </c>
      <c r="R249" s="2">
        <v>1096130.413265039</v>
      </c>
      <c r="S249" s="2">
        <v>186945.10828924872</v>
      </c>
      <c r="T249" s="24">
        <v>2065161.2040957888</v>
      </c>
      <c r="U249" s="24">
        <v>-213281.41588069571</v>
      </c>
      <c r="V249" s="2">
        <v>-653137</v>
      </c>
      <c r="W249" s="2">
        <v>28000</v>
      </c>
      <c r="X249" s="2">
        <v>36574.463891521831</v>
      </c>
      <c r="Y249" s="123">
        <v>339516.87120961305</v>
      </c>
      <c r="Z249" s="124">
        <v>113.21002707889731</v>
      </c>
      <c r="AB249" s="125">
        <v>317085.81153535651</v>
      </c>
      <c r="AC249" s="126">
        <v>105.73051401645766</v>
      </c>
      <c r="AE249" s="256">
        <v>-101.36670679494206</v>
      </c>
      <c r="AF249" s="54">
        <v>-80.730514016457647</v>
      </c>
      <c r="AG249" s="278">
        <v>-55.730514016457647</v>
      </c>
      <c r="AH249" s="278">
        <v>-30.730514016457647</v>
      </c>
      <c r="AI249" s="281">
        <v>-5.7305140164576471</v>
      </c>
    </row>
    <row r="250" spans="1:35" x14ac:dyDescent="0.2">
      <c r="A250" s="132">
        <v>739</v>
      </c>
      <c r="B250" s="6" t="s">
        <v>239</v>
      </c>
      <c r="C250" s="6">
        <v>9</v>
      </c>
      <c r="D250" s="2">
        <v>3667</v>
      </c>
      <c r="E250" s="115">
        <v>23835181.942483149</v>
      </c>
      <c r="F250" s="2">
        <v>10487058</v>
      </c>
      <c r="G250" s="6">
        <v>995789.2</v>
      </c>
      <c r="H250" s="2">
        <v>1314661.5342465751</v>
      </c>
      <c r="I250" s="2">
        <v>11717670.325385392</v>
      </c>
      <c r="J250" s="2">
        <v>-57450</v>
      </c>
      <c r="K250" s="2">
        <v>-74000</v>
      </c>
      <c r="L250" s="24">
        <v>-19545.11</v>
      </c>
      <c r="M250" s="128">
        <v>568092.22714881657</v>
      </c>
      <c r="N250" s="129">
        <v>154.92016011693934</v>
      </c>
      <c r="P250" s="155">
        <v>8041639.2024736796</v>
      </c>
      <c r="Q250" s="111">
        <v>4601183</v>
      </c>
      <c r="R250" s="2">
        <v>1314661.5342465751</v>
      </c>
      <c r="S250" s="2">
        <v>618574.98709816579</v>
      </c>
      <c r="T250" s="24">
        <v>1588979.9909559593</v>
      </c>
      <c r="U250" s="24">
        <v>256729.86518293782</v>
      </c>
      <c r="V250" s="2">
        <v>-57450</v>
      </c>
      <c r="W250" s="2">
        <v>-74000</v>
      </c>
      <c r="X250" s="2">
        <v>44199.411144175428</v>
      </c>
      <c r="Y250" s="123">
        <v>251239.58615413401</v>
      </c>
      <c r="Z250" s="124">
        <v>68.513658618525767</v>
      </c>
      <c r="AB250" s="125">
        <v>-316852.64099468256</v>
      </c>
      <c r="AC250" s="126">
        <v>-86.406501498413576</v>
      </c>
      <c r="AE250" s="256">
        <v>90.770308719929176</v>
      </c>
      <c r="AF250" s="54">
        <v>61.406501498413576</v>
      </c>
      <c r="AG250" s="278">
        <v>36.406501498413576</v>
      </c>
      <c r="AH250" s="278">
        <v>11.406501498413576</v>
      </c>
      <c r="AI250" s="281">
        <v>0</v>
      </c>
    </row>
    <row r="251" spans="1:35" x14ac:dyDescent="0.2">
      <c r="A251" s="132">
        <v>740</v>
      </c>
      <c r="B251" s="6" t="s">
        <v>240</v>
      </c>
      <c r="C251" s="6">
        <v>10</v>
      </c>
      <c r="D251" s="2">
        <v>35944</v>
      </c>
      <c r="E251" s="115">
        <v>212547569.47388071</v>
      </c>
      <c r="F251" s="2">
        <v>120995903</v>
      </c>
      <c r="G251" s="6">
        <v>6669193.432</v>
      </c>
      <c r="H251" s="2">
        <v>13978417.345711019</v>
      </c>
      <c r="I251" s="2">
        <v>82951147.579228163</v>
      </c>
      <c r="J251" s="2">
        <v>-3417237</v>
      </c>
      <c r="K251" s="2">
        <v>112000</v>
      </c>
      <c r="L251" s="24">
        <v>-191581.52</v>
      </c>
      <c r="M251" s="128">
        <v>8933436.4030584879</v>
      </c>
      <c r="N251" s="129">
        <v>248.53762527983775</v>
      </c>
      <c r="P251" s="155">
        <v>69112572.511593983</v>
      </c>
      <c r="Q251" s="111">
        <v>57665450</v>
      </c>
      <c r="R251" s="2">
        <v>13978417.345711019</v>
      </c>
      <c r="S251" s="2">
        <v>4142840.9156823265</v>
      </c>
      <c r="T251" s="24">
        <v>14545242.881849635</v>
      </c>
      <c r="U251" s="24">
        <v>-6563550.286209722</v>
      </c>
      <c r="V251" s="2">
        <v>-3417237</v>
      </c>
      <c r="W251" s="2">
        <v>112000</v>
      </c>
      <c r="X251" s="2">
        <v>442328.83956019481</v>
      </c>
      <c r="Y251" s="123">
        <v>11792920.184999481</v>
      </c>
      <c r="Z251" s="124">
        <v>328.09148077563657</v>
      </c>
      <c r="AB251" s="125">
        <v>2859483.7819409929</v>
      </c>
      <c r="AC251" s="126">
        <v>79.553855495798828</v>
      </c>
      <c r="AE251" s="256">
        <v>-75.190048274283242</v>
      </c>
      <c r="AF251" s="54">
        <v>-54.553855495798814</v>
      </c>
      <c r="AG251" s="278">
        <v>-29.553855495798814</v>
      </c>
      <c r="AH251" s="278">
        <v>-4.553855495798814</v>
      </c>
      <c r="AI251" s="281">
        <v>0</v>
      </c>
    </row>
    <row r="252" spans="1:35" x14ac:dyDescent="0.2">
      <c r="A252" s="132">
        <v>742</v>
      </c>
      <c r="B252" s="6" t="s">
        <v>241</v>
      </c>
      <c r="C252" s="6">
        <v>19</v>
      </c>
      <c r="D252" s="2">
        <v>1103</v>
      </c>
      <c r="E252" s="115">
        <v>8141235.6311114011</v>
      </c>
      <c r="F252" s="2">
        <v>3051594</v>
      </c>
      <c r="G252" s="6">
        <v>729052.97500000009</v>
      </c>
      <c r="H252" s="2">
        <v>397195.13570458599</v>
      </c>
      <c r="I252" s="2">
        <v>4693304.3416438373</v>
      </c>
      <c r="J252" s="2">
        <v>-39614</v>
      </c>
      <c r="K252" s="2">
        <v>-43000</v>
      </c>
      <c r="L252" s="24">
        <v>-5878.99</v>
      </c>
      <c r="M252" s="128">
        <v>653175.81123702298</v>
      </c>
      <c r="N252" s="129">
        <v>592.18115252676603</v>
      </c>
      <c r="P252" s="155">
        <v>2931277.8198923292</v>
      </c>
      <c r="Q252" s="111">
        <v>1405444</v>
      </c>
      <c r="R252" s="2">
        <v>397195.13570458599</v>
      </c>
      <c r="S252" s="2">
        <v>452880.9256060464</v>
      </c>
      <c r="T252" s="24">
        <v>1506774.9917507851</v>
      </c>
      <c r="U252" s="24">
        <v>-45920.629714325638</v>
      </c>
      <c r="V252" s="2">
        <v>-39614</v>
      </c>
      <c r="W252" s="2">
        <v>-43000</v>
      </c>
      <c r="X252" s="2">
        <v>13756.172616141526</v>
      </c>
      <c r="Y252" s="123">
        <v>716238.77607090445</v>
      </c>
      <c r="Z252" s="124">
        <v>649.35519136074743</v>
      </c>
      <c r="AB252" s="125">
        <v>63062.964833881473</v>
      </c>
      <c r="AC252" s="126">
        <v>57.174038833981392</v>
      </c>
      <c r="AE252" s="256">
        <v>-52.810231612465827</v>
      </c>
      <c r="AF252" s="54">
        <v>-32.174038833981399</v>
      </c>
      <c r="AG252" s="278">
        <v>-7.174038833981399</v>
      </c>
      <c r="AH252" s="278">
        <v>0</v>
      </c>
      <c r="AI252" s="281">
        <v>0</v>
      </c>
    </row>
    <row r="253" spans="1:35" x14ac:dyDescent="0.2">
      <c r="A253" s="132">
        <v>743</v>
      </c>
      <c r="B253" s="6" t="s">
        <v>242</v>
      </c>
      <c r="C253" s="6">
        <v>14</v>
      </c>
      <c r="D253" s="2">
        <v>60880</v>
      </c>
      <c r="E253" s="115">
        <v>344495580.35339713</v>
      </c>
      <c r="F253" s="2">
        <v>209467445</v>
      </c>
      <c r="G253" s="6">
        <v>11308845.452</v>
      </c>
      <c r="H253" s="2">
        <v>22638711.135468729</v>
      </c>
      <c r="I253" s="2">
        <v>97438295.393049151</v>
      </c>
      <c r="J253" s="2">
        <v>-4550615</v>
      </c>
      <c r="K253" s="2">
        <v>6078000</v>
      </c>
      <c r="L253" s="24">
        <v>-324490.40000000002</v>
      </c>
      <c r="M253" s="128">
        <v>-1790407.9728792668</v>
      </c>
      <c r="N253" s="129">
        <v>-29.408803759514896</v>
      </c>
      <c r="P253" s="155">
        <v>148582924.27201346</v>
      </c>
      <c r="Q253" s="111">
        <v>90836218</v>
      </c>
      <c r="R253" s="2">
        <v>22638711.135468729</v>
      </c>
      <c r="S253" s="2">
        <v>7024949.5872882036</v>
      </c>
      <c r="T253" s="24">
        <v>32970771.062241212</v>
      </c>
      <c r="U253" s="24">
        <v>-6311705.9815194122</v>
      </c>
      <c r="V253" s="2">
        <v>-4550615</v>
      </c>
      <c r="W253" s="2">
        <v>6078000</v>
      </c>
      <c r="X253" s="2">
        <v>768690.79809342942</v>
      </c>
      <c r="Y253" s="123">
        <v>872095.32955870032</v>
      </c>
      <c r="Z253" s="124">
        <v>14.32482472993923</v>
      </c>
      <c r="AB253" s="125">
        <v>2662503.3024379672</v>
      </c>
      <c r="AC253" s="126">
        <v>43.733628489454127</v>
      </c>
      <c r="AE253" s="256">
        <v>-39.369821267938541</v>
      </c>
      <c r="AF253" s="54">
        <v>-18.733628489454127</v>
      </c>
      <c r="AG253" s="278">
        <v>0</v>
      </c>
      <c r="AH253" s="278">
        <v>0</v>
      </c>
      <c r="AI253" s="281">
        <v>0</v>
      </c>
    </row>
    <row r="254" spans="1:35" x14ac:dyDescent="0.2">
      <c r="A254" s="132">
        <v>746</v>
      </c>
      <c r="B254" s="6" t="s">
        <v>243</v>
      </c>
      <c r="C254" s="6">
        <v>17</v>
      </c>
      <c r="D254" s="2">
        <v>5154</v>
      </c>
      <c r="E254" s="115">
        <v>33085790.872980513</v>
      </c>
      <c r="F254" s="2">
        <v>12811899</v>
      </c>
      <c r="G254" s="6">
        <v>1598271.449</v>
      </c>
      <c r="H254" s="2">
        <v>1038729.6693841572</v>
      </c>
      <c r="I254" s="2">
        <v>18740392.659504242</v>
      </c>
      <c r="J254" s="2">
        <v>-53765</v>
      </c>
      <c r="K254" s="2">
        <v>-127000</v>
      </c>
      <c r="L254" s="24">
        <v>-251913.40482507995</v>
      </c>
      <c r="M254" s="128">
        <v>1174650.3097329696</v>
      </c>
      <c r="N254" s="129">
        <v>227.91042098039767</v>
      </c>
      <c r="P254" s="155">
        <v>13668816.184525613</v>
      </c>
      <c r="Q254" s="111">
        <v>5898636</v>
      </c>
      <c r="R254" s="2">
        <v>1038729.6693841572</v>
      </c>
      <c r="S254" s="2">
        <v>992831.35521508136</v>
      </c>
      <c r="T254" s="24">
        <v>8485363.062956797</v>
      </c>
      <c r="U254" s="24">
        <v>-465550.53159328777</v>
      </c>
      <c r="V254" s="2">
        <v>-53765</v>
      </c>
      <c r="W254" s="2">
        <v>-127000</v>
      </c>
      <c r="X254" s="2">
        <v>60451.223410723607</v>
      </c>
      <c r="Y254" s="123">
        <v>2160879.594847858</v>
      </c>
      <c r="Z254" s="124">
        <v>419.26262996660029</v>
      </c>
      <c r="AB254" s="125">
        <v>986229.28511488833</v>
      </c>
      <c r="AC254" s="126">
        <v>191.35220898620261</v>
      </c>
      <c r="AE254" s="256">
        <v>-186.98840176468701</v>
      </c>
      <c r="AF254" s="54">
        <v>-166.35220898620261</v>
      </c>
      <c r="AG254" s="278">
        <v>-141.35220898620261</v>
      </c>
      <c r="AH254" s="278">
        <v>-116.35220898620261</v>
      </c>
      <c r="AI254" s="281">
        <v>-91.352208986202612</v>
      </c>
    </row>
    <row r="255" spans="1:35" x14ac:dyDescent="0.2">
      <c r="A255" s="132">
        <v>747</v>
      </c>
      <c r="B255" s="6" t="s">
        <v>244</v>
      </c>
      <c r="C255" s="6">
        <v>4</v>
      </c>
      <c r="D255" s="2">
        <v>1593</v>
      </c>
      <c r="E255" s="115">
        <v>9932522.8584140092</v>
      </c>
      <c r="F255" s="2">
        <v>3594293</v>
      </c>
      <c r="G255" s="6">
        <v>464322.32199999999</v>
      </c>
      <c r="H255" s="2">
        <v>560595.37379868969</v>
      </c>
      <c r="I255" s="2">
        <v>6070826.3414901588</v>
      </c>
      <c r="J255" s="2">
        <v>-353025</v>
      </c>
      <c r="K255" s="2">
        <v>-31000</v>
      </c>
      <c r="L255" s="24">
        <v>65582.526590821755</v>
      </c>
      <c r="M255" s="128">
        <v>307906.65228401736</v>
      </c>
      <c r="N255" s="129">
        <v>193.28728956937687</v>
      </c>
      <c r="P255" s="155">
        <v>3584207.0713964212</v>
      </c>
      <c r="Q255" s="111">
        <v>1591489</v>
      </c>
      <c r="R255" s="2">
        <v>560595.37379868969</v>
      </c>
      <c r="S255" s="2">
        <v>288432.70678225905</v>
      </c>
      <c r="T255" s="24">
        <v>1428879.7385177426</v>
      </c>
      <c r="U255" s="24">
        <v>191534.51048843164</v>
      </c>
      <c r="V255" s="2">
        <v>-353025</v>
      </c>
      <c r="W255" s="2">
        <v>-31000</v>
      </c>
      <c r="X255" s="2">
        <v>18378.153040180117</v>
      </c>
      <c r="Y255" s="123">
        <v>111077.4112308817</v>
      </c>
      <c r="Z255" s="124">
        <v>69.728443961633204</v>
      </c>
      <c r="AB255" s="125">
        <v>-196829.24105313566</v>
      </c>
      <c r="AC255" s="126">
        <v>-123.55884560774366</v>
      </c>
      <c r="AE255" s="256">
        <v>127.92265282925923</v>
      </c>
      <c r="AF255" s="54">
        <v>98.558845607743663</v>
      </c>
      <c r="AG255" s="278">
        <v>73.558845607743663</v>
      </c>
      <c r="AH255" s="278">
        <v>48.558845607743663</v>
      </c>
      <c r="AI255" s="281">
        <v>23.558845607743663</v>
      </c>
    </row>
    <row r="256" spans="1:35" x14ac:dyDescent="0.2">
      <c r="A256" s="132">
        <v>748</v>
      </c>
      <c r="B256" s="6" t="s">
        <v>245</v>
      </c>
      <c r="C256" s="6">
        <v>17</v>
      </c>
      <c r="D256" s="2">
        <v>5526</v>
      </c>
      <c r="E256" s="115">
        <v>32622300.608510055</v>
      </c>
      <c r="F256" s="2">
        <v>15844926</v>
      </c>
      <c r="G256" s="6">
        <v>606623.14199999999</v>
      </c>
      <c r="H256" s="2">
        <v>1163513.3815366291</v>
      </c>
      <c r="I256" s="2">
        <v>18282094.15751709</v>
      </c>
      <c r="J256" s="2">
        <v>361540</v>
      </c>
      <c r="K256" s="2">
        <v>183000</v>
      </c>
      <c r="L256" s="24">
        <v>-708628.25928174495</v>
      </c>
      <c r="M256" s="128">
        <v>4528024.3318254109</v>
      </c>
      <c r="N256" s="129">
        <v>819.40360691737442</v>
      </c>
      <c r="P256" s="155">
        <v>14512627.397020787</v>
      </c>
      <c r="Q256" s="111">
        <v>7356090</v>
      </c>
      <c r="R256" s="2">
        <v>1163513.3815366291</v>
      </c>
      <c r="S256" s="2">
        <v>376828.65232531016</v>
      </c>
      <c r="T256" s="24">
        <v>7728906.7349628713</v>
      </c>
      <c r="U256" s="24">
        <v>1362782.8368537284</v>
      </c>
      <c r="V256" s="2">
        <v>361540</v>
      </c>
      <c r="W256" s="2">
        <v>183000</v>
      </c>
      <c r="X256" s="2">
        <v>65281.101458303077</v>
      </c>
      <c r="Y256" s="123">
        <v>4085315.3101160564</v>
      </c>
      <c r="Z256" s="124">
        <v>739.28977743685425</v>
      </c>
      <c r="AB256" s="125">
        <v>-442709.02170935459</v>
      </c>
      <c r="AC256" s="126">
        <v>-80.113829480520195</v>
      </c>
      <c r="AE256" s="256">
        <v>84.477636702035738</v>
      </c>
      <c r="AF256" s="54">
        <v>55.113829480520167</v>
      </c>
      <c r="AG256" s="278">
        <v>30.113829480520167</v>
      </c>
      <c r="AH256" s="278">
        <v>5.1138294805201667</v>
      </c>
      <c r="AI256" s="281">
        <v>0</v>
      </c>
    </row>
    <row r="257" spans="1:35" x14ac:dyDescent="0.2">
      <c r="A257" s="132">
        <v>749</v>
      </c>
      <c r="B257" s="6" t="s">
        <v>246</v>
      </c>
      <c r="C257" s="6">
        <v>11</v>
      </c>
      <c r="D257" s="2">
        <v>21668</v>
      </c>
      <c r="E257" s="115">
        <v>114130952.18118519</v>
      </c>
      <c r="F257" s="2">
        <v>76958414</v>
      </c>
      <c r="G257" s="6">
        <v>3251643.7090000007</v>
      </c>
      <c r="H257" s="2">
        <v>5405632.8280833829</v>
      </c>
      <c r="I257" s="2">
        <v>31667762.505024321</v>
      </c>
      <c r="J257" s="2">
        <v>-2842403</v>
      </c>
      <c r="K257" s="2">
        <v>270000</v>
      </c>
      <c r="L257" s="24">
        <v>-1163622.7593026671</v>
      </c>
      <c r="M257" s="128">
        <v>1743720.6202251825</v>
      </c>
      <c r="N257" s="129">
        <v>80.474460966641246</v>
      </c>
      <c r="P257" s="155">
        <v>50940921.021693498</v>
      </c>
      <c r="Q257" s="111">
        <v>33831800</v>
      </c>
      <c r="R257" s="2">
        <v>5405632.8280833829</v>
      </c>
      <c r="S257" s="2">
        <v>2019890.8216141602</v>
      </c>
      <c r="T257" s="24">
        <v>15242903.138442328</v>
      </c>
      <c r="U257" s="24">
        <v>-265531.42303543235</v>
      </c>
      <c r="V257" s="2">
        <v>-2842403</v>
      </c>
      <c r="W257" s="2">
        <v>270000</v>
      </c>
      <c r="X257" s="2">
        <v>275571.68169942318</v>
      </c>
      <c r="Y257" s="123">
        <v>2996943.025110364</v>
      </c>
      <c r="Z257" s="124">
        <v>138.31193580904394</v>
      </c>
      <c r="AB257" s="125">
        <v>1253222.4048851815</v>
      </c>
      <c r="AC257" s="126">
        <v>57.837474842402692</v>
      </c>
      <c r="AE257" s="256">
        <v>-53.473667620887113</v>
      </c>
      <c r="AF257" s="54">
        <v>-32.837474842402699</v>
      </c>
      <c r="AG257" s="278">
        <v>-7.837474842402699</v>
      </c>
      <c r="AH257" s="278">
        <v>0</v>
      </c>
      <c r="AI257" s="281">
        <v>0</v>
      </c>
    </row>
    <row r="258" spans="1:35" x14ac:dyDescent="0.2">
      <c r="A258" s="132">
        <v>751</v>
      </c>
      <c r="B258" s="6" t="s">
        <v>247</v>
      </c>
      <c r="C258" s="6">
        <v>19</v>
      </c>
      <c r="D258" s="2">
        <v>3296</v>
      </c>
      <c r="E258" s="115">
        <v>20910224.856302615</v>
      </c>
      <c r="F258" s="2">
        <v>11140325</v>
      </c>
      <c r="G258" s="6">
        <v>268518.701</v>
      </c>
      <c r="H258" s="2">
        <v>902115.11676235846</v>
      </c>
      <c r="I258" s="2">
        <v>9312405.9054582976</v>
      </c>
      <c r="J258" s="2">
        <v>-222487</v>
      </c>
      <c r="K258" s="2">
        <v>-123000</v>
      </c>
      <c r="L258" s="24">
        <v>492466.13140056445</v>
      </c>
      <c r="M258" s="128">
        <v>-124813.26448252215</v>
      </c>
      <c r="N258" s="129">
        <v>-37.868102088143857</v>
      </c>
      <c r="P258" s="155">
        <v>7835876.5396043304</v>
      </c>
      <c r="Q258" s="111">
        <v>5161919</v>
      </c>
      <c r="R258" s="2">
        <v>902115.11676235846</v>
      </c>
      <c r="S258" s="2">
        <v>166801.31900073955</v>
      </c>
      <c r="T258" s="24">
        <v>3400117.8149188515</v>
      </c>
      <c r="U258" s="24">
        <v>-737043.83475016104</v>
      </c>
      <c r="V258" s="2">
        <v>-222487</v>
      </c>
      <c r="W258" s="2">
        <v>-123000</v>
      </c>
      <c r="X258" s="2">
        <v>40342.541386093006</v>
      </c>
      <c r="Y258" s="123">
        <v>752888.41771355085</v>
      </c>
      <c r="Z258" s="124">
        <v>228.42488401503363</v>
      </c>
      <c r="AB258" s="125">
        <v>877701.682196073</v>
      </c>
      <c r="AC258" s="126">
        <v>266.2929861031775</v>
      </c>
      <c r="AE258" s="256">
        <v>-261.92917888166187</v>
      </c>
      <c r="AF258" s="54">
        <v>-241.2929861031775</v>
      </c>
      <c r="AG258" s="278">
        <v>-216.2929861031775</v>
      </c>
      <c r="AH258" s="278">
        <v>-191.2929861031775</v>
      </c>
      <c r="AI258" s="281">
        <v>-166.2929861031775</v>
      </c>
    </row>
    <row r="259" spans="1:35" x14ac:dyDescent="0.2">
      <c r="A259" s="132">
        <v>753</v>
      </c>
      <c r="B259" s="6" t="s">
        <v>248</v>
      </c>
      <c r="C259" s="6">
        <v>1</v>
      </c>
      <c r="D259" s="2">
        <v>19034</v>
      </c>
      <c r="E259" s="115">
        <v>95422873.710525006</v>
      </c>
      <c r="F259" s="2">
        <v>77191670</v>
      </c>
      <c r="G259" s="6">
        <v>3542924.32</v>
      </c>
      <c r="H259" s="2">
        <v>9184363.3181655742</v>
      </c>
      <c r="I259" s="2">
        <v>17873945.934539646</v>
      </c>
      <c r="J259" s="2">
        <v>-2463386</v>
      </c>
      <c r="K259" s="2">
        <v>204000</v>
      </c>
      <c r="L259" s="24">
        <v>-101451.22</v>
      </c>
      <c r="M259" s="128">
        <v>10212095.082180219</v>
      </c>
      <c r="N259" s="129">
        <v>536.51860261533147</v>
      </c>
      <c r="P259" s="155">
        <v>48387193.441327393</v>
      </c>
      <c r="Q259" s="111">
        <v>28798939</v>
      </c>
      <c r="R259" s="2">
        <v>9184363.3181655742</v>
      </c>
      <c r="S259" s="2">
        <v>2200831.6273502237</v>
      </c>
      <c r="T259" s="24">
        <v>12997760.053534875</v>
      </c>
      <c r="U259" s="24">
        <v>4785956.4313018667</v>
      </c>
      <c r="V259" s="2">
        <v>-2463386</v>
      </c>
      <c r="W259" s="2">
        <v>204000</v>
      </c>
      <c r="X259" s="2">
        <v>256821.79683285928</v>
      </c>
      <c r="Y259" s="123">
        <v>7578092.7858580053</v>
      </c>
      <c r="Z259" s="124">
        <v>398.13453745182335</v>
      </c>
      <c r="AB259" s="125">
        <v>-2634002.2963222135</v>
      </c>
      <c r="AC259" s="126">
        <v>-138.38406516350813</v>
      </c>
      <c r="AE259" s="256">
        <v>142.7478723850237</v>
      </c>
      <c r="AF259" s="54">
        <v>113.38406516350813</v>
      </c>
      <c r="AG259" s="278">
        <v>88.384065163508126</v>
      </c>
      <c r="AH259" s="278">
        <v>63.384065163508126</v>
      </c>
      <c r="AI259" s="281">
        <v>38.384065163508126</v>
      </c>
    </row>
    <row r="260" spans="1:35" x14ac:dyDescent="0.2">
      <c r="A260" s="132">
        <v>755</v>
      </c>
      <c r="B260" s="6" t="s">
        <v>249</v>
      </c>
      <c r="C260" s="6">
        <v>1</v>
      </c>
      <c r="D260" s="2">
        <v>6199</v>
      </c>
      <c r="E260" s="115">
        <v>33172121.25552104</v>
      </c>
      <c r="F260" s="2">
        <v>26175940</v>
      </c>
      <c r="G260" s="6">
        <v>372081.63200000004</v>
      </c>
      <c r="H260" s="2">
        <v>2152660.3300821916</v>
      </c>
      <c r="I260" s="2">
        <v>6220758.1098953066</v>
      </c>
      <c r="J260" s="2">
        <v>-1534321</v>
      </c>
      <c r="K260" s="2">
        <v>-420000</v>
      </c>
      <c r="L260" s="24">
        <v>-33040.67</v>
      </c>
      <c r="M260" s="128">
        <v>-171961.51354354055</v>
      </c>
      <c r="N260" s="129">
        <v>-27.740202217057679</v>
      </c>
      <c r="P260" s="155">
        <v>16861035.91275084</v>
      </c>
      <c r="Q260" s="111">
        <v>11621729</v>
      </c>
      <c r="R260" s="2">
        <v>2152660.3300821916</v>
      </c>
      <c r="S260" s="2">
        <v>231133.64828004211</v>
      </c>
      <c r="T260" s="24">
        <v>4707561.5211462798</v>
      </c>
      <c r="U260" s="24">
        <v>-166579.53776285044</v>
      </c>
      <c r="V260" s="2">
        <v>-1534321</v>
      </c>
      <c r="W260" s="2">
        <v>-420000</v>
      </c>
      <c r="X260" s="2">
        <v>81274.085316438024</v>
      </c>
      <c r="Y260" s="123">
        <v>-187577.86568874121</v>
      </c>
      <c r="Z260" s="124">
        <v>-30.259375010282497</v>
      </c>
      <c r="AB260" s="125">
        <v>-15616.352145200653</v>
      </c>
      <c r="AC260" s="126">
        <v>-2.5191727932248189</v>
      </c>
      <c r="AE260" s="256">
        <v>6.8829800147404043</v>
      </c>
      <c r="AF260" s="54">
        <v>0</v>
      </c>
      <c r="AG260" s="278">
        <v>0</v>
      </c>
      <c r="AH260" s="278">
        <v>0</v>
      </c>
      <c r="AI260" s="281">
        <v>0</v>
      </c>
    </row>
    <row r="261" spans="1:35" x14ac:dyDescent="0.2">
      <c r="A261" s="132">
        <v>758</v>
      </c>
      <c r="B261" s="6" t="s">
        <v>250</v>
      </c>
      <c r="C261" s="6">
        <v>19</v>
      </c>
      <c r="D261" s="2">
        <v>8820</v>
      </c>
      <c r="E261" s="115">
        <v>60688723.627214678</v>
      </c>
      <c r="F261" s="2">
        <v>27940553</v>
      </c>
      <c r="G261" s="6">
        <v>2109791.736</v>
      </c>
      <c r="H261" s="2">
        <v>7198329.5108050033</v>
      </c>
      <c r="I261" s="2">
        <v>27138552.580046088</v>
      </c>
      <c r="J261" s="2">
        <v>-980338</v>
      </c>
      <c r="K261" s="2">
        <v>1439000</v>
      </c>
      <c r="L261" s="24">
        <v>-1098501.0601086267</v>
      </c>
      <c r="M261" s="128">
        <v>5255666.2597450409</v>
      </c>
      <c r="N261" s="129">
        <v>595.88052831576431</v>
      </c>
      <c r="P261" s="155">
        <v>24767347.275938105</v>
      </c>
      <c r="Q261" s="111">
        <v>11303290</v>
      </c>
      <c r="R261" s="2">
        <v>7198329.5108050033</v>
      </c>
      <c r="S261" s="2">
        <v>1310582.9987672258</v>
      </c>
      <c r="T261" s="24">
        <v>11714313.033020446</v>
      </c>
      <c r="U261" s="24">
        <v>-378056.71078764915</v>
      </c>
      <c r="V261" s="2">
        <v>-980338</v>
      </c>
      <c r="W261" s="2">
        <v>1439000</v>
      </c>
      <c r="X261" s="2">
        <v>110206.42574695488</v>
      </c>
      <c r="Y261" s="123">
        <v>6949979.9816138744</v>
      </c>
      <c r="Z261" s="124">
        <v>787.97958975213999</v>
      </c>
      <c r="AB261" s="125">
        <v>1694313.7218688335</v>
      </c>
      <c r="AC261" s="126">
        <v>192.09906143637568</v>
      </c>
      <c r="AE261" s="256">
        <v>-187.73525421486011</v>
      </c>
      <c r="AF261" s="54">
        <v>-167.09906143637568</v>
      </c>
      <c r="AG261" s="278">
        <v>-142.09906143637568</v>
      </c>
      <c r="AH261" s="278">
        <v>-117.09906143637568</v>
      </c>
      <c r="AI261" s="281">
        <v>-92.099061436375678</v>
      </c>
    </row>
    <row r="262" spans="1:35" x14ac:dyDescent="0.2">
      <c r="A262" s="132">
        <v>759</v>
      </c>
      <c r="B262" s="6" t="s">
        <v>251</v>
      </c>
      <c r="C262" s="6">
        <v>14</v>
      </c>
      <c r="D262" s="2">
        <v>2273</v>
      </c>
      <c r="E262" s="115">
        <v>13669362.103657331</v>
      </c>
      <c r="F262" s="2">
        <v>5205762</v>
      </c>
      <c r="G262" s="6">
        <v>450684.57600000006</v>
      </c>
      <c r="H262" s="2">
        <v>521221.77093746292</v>
      </c>
      <c r="I262" s="2">
        <v>9009380.2347801607</v>
      </c>
      <c r="J262" s="2">
        <v>-652297</v>
      </c>
      <c r="K262" s="2">
        <v>-11000</v>
      </c>
      <c r="L262" s="24">
        <v>-12115.09</v>
      </c>
      <c r="M262" s="128">
        <v>866504.56806029205</v>
      </c>
      <c r="N262" s="129">
        <v>381.2162639948491</v>
      </c>
      <c r="P262" s="155">
        <v>4464937.3593948195</v>
      </c>
      <c r="Q262" s="111">
        <v>2435509</v>
      </c>
      <c r="R262" s="2">
        <v>521221.77093746292</v>
      </c>
      <c r="S262" s="2">
        <v>279961.06584058388</v>
      </c>
      <c r="T262" s="24">
        <v>2714194.858527808</v>
      </c>
      <c r="U262" s="24">
        <v>148783.68739164789</v>
      </c>
      <c r="V262" s="2">
        <v>-652297</v>
      </c>
      <c r="W262" s="2">
        <v>-11000</v>
      </c>
      <c r="X262" s="2">
        <v>25916.283501227292</v>
      </c>
      <c r="Y262" s="123">
        <v>997352.30680391006</v>
      </c>
      <c r="Z262" s="124">
        <v>438.78236111038717</v>
      </c>
      <c r="AB262" s="125">
        <v>130847.73874361801</v>
      </c>
      <c r="AC262" s="126">
        <v>57.566097115538064</v>
      </c>
      <c r="AE262" s="256">
        <v>-53.202289894022499</v>
      </c>
      <c r="AF262" s="54">
        <v>-32.566097115538071</v>
      </c>
      <c r="AG262" s="278">
        <v>-7.5660971155380707</v>
      </c>
      <c r="AH262" s="278">
        <v>0</v>
      </c>
      <c r="AI262" s="281">
        <v>0</v>
      </c>
    </row>
    <row r="263" spans="1:35" x14ac:dyDescent="0.2">
      <c r="A263" s="132">
        <v>761</v>
      </c>
      <c r="B263" s="6" t="s">
        <v>252</v>
      </c>
      <c r="C263" s="6">
        <v>2</v>
      </c>
      <c r="D263" s="2">
        <v>9173</v>
      </c>
      <c r="E263" s="115">
        <v>52254651.698133722</v>
      </c>
      <c r="F263" s="2">
        <v>24422789</v>
      </c>
      <c r="G263" s="6">
        <v>1023229.801</v>
      </c>
      <c r="H263" s="2">
        <v>1623857.6038937462</v>
      </c>
      <c r="I263" s="2">
        <v>26554348.140150037</v>
      </c>
      <c r="J263" s="2">
        <v>-613098</v>
      </c>
      <c r="K263" s="2">
        <v>130000</v>
      </c>
      <c r="L263" s="24">
        <v>1316051.4525631142</v>
      </c>
      <c r="M263" s="128">
        <v>-429576.60565304733</v>
      </c>
      <c r="N263" s="129">
        <v>-46.830546784372324</v>
      </c>
      <c r="P263" s="155">
        <v>21151086.007087268</v>
      </c>
      <c r="Q263" s="111">
        <v>9626079</v>
      </c>
      <c r="R263" s="2">
        <v>1623857.6038937462</v>
      </c>
      <c r="S263" s="2">
        <v>635620.83315628825</v>
      </c>
      <c r="T263" s="24">
        <v>6246543.3617170304</v>
      </c>
      <c r="U263" s="24">
        <v>1800404.0464078088</v>
      </c>
      <c r="V263" s="2">
        <v>-613098</v>
      </c>
      <c r="W263" s="2">
        <v>130000</v>
      </c>
      <c r="X263" s="2">
        <v>109461.42330554566</v>
      </c>
      <c r="Y263" s="123">
        <v>-1592217.7386068515</v>
      </c>
      <c r="Z263" s="124">
        <v>-173.57655495550546</v>
      </c>
      <c r="AB263" s="125">
        <v>-1162641.1329538042</v>
      </c>
      <c r="AC263" s="126">
        <v>-126.74600817113313</v>
      </c>
      <c r="AE263" s="256">
        <v>131.10981539264873</v>
      </c>
      <c r="AF263" s="54">
        <v>101.74600817113313</v>
      </c>
      <c r="AG263" s="278">
        <v>76.746008171133127</v>
      </c>
      <c r="AH263" s="278">
        <v>51.746008171133127</v>
      </c>
      <c r="AI263" s="281">
        <v>26.746008171133127</v>
      </c>
    </row>
    <row r="264" spans="1:35" x14ac:dyDescent="0.2">
      <c r="A264" s="132">
        <v>762</v>
      </c>
      <c r="B264" s="6" t="s">
        <v>253</v>
      </c>
      <c r="C264" s="6">
        <v>11</v>
      </c>
      <c r="D264" s="2">
        <v>4336</v>
      </c>
      <c r="E264" s="115">
        <v>28086131.697431799</v>
      </c>
      <c r="F264" s="2">
        <v>10889883</v>
      </c>
      <c r="G264" s="6">
        <v>1551818.3829999999</v>
      </c>
      <c r="H264" s="2">
        <v>775601.16194877913</v>
      </c>
      <c r="I264" s="2">
        <v>15650493.599686855</v>
      </c>
      <c r="J264" s="2">
        <v>-294483</v>
      </c>
      <c r="K264" s="2">
        <v>579000</v>
      </c>
      <c r="L264" s="24">
        <v>-23110.880000000001</v>
      </c>
      <c r="M264" s="128">
        <v>1089292.3272038335</v>
      </c>
      <c r="N264" s="129">
        <v>251.22055516693578</v>
      </c>
      <c r="P264" s="155">
        <v>9948590.5742990822</v>
      </c>
      <c r="Q264" s="111">
        <v>4641428</v>
      </c>
      <c r="R264" s="2">
        <v>775601.16194877913</v>
      </c>
      <c r="S264" s="2">
        <v>963975.14277411462</v>
      </c>
      <c r="T264" s="24">
        <v>3549796.8243114008</v>
      </c>
      <c r="U264" s="24">
        <v>550261.4249468653</v>
      </c>
      <c r="V264" s="2">
        <v>-294483</v>
      </c>
      <c r="W264" s="2">
        <v>579000</v>
      </c>
      <c r="X264" s="2">
        <v>51714.043886775842</v>
      </c>
      <c r="Y264" s="123">
        <v>868703.02356885374</v>
      </c>
      <c r="Z264" s="124">
        <v>200.34663827694968</v>
      </c>
      <c r="AB264" s="125">
        <v>-220589.30363497976</v>
      </c>
      <c r="AC264" s="126">
        <v>-50.873916889986106</v>
      </c>
      <c r="AE264" s="256">
        <v>55.237724111501706</v>
      </c>
      <c r="AF264" s="54">
        <v>25.873916889986106</v>
      </c>
      <c r="AG264" s="278">
        <v>0.87391688998610562</v>
      </c>
      <c r="AH264" s="278">
        <v>0</v>
      </c>
      <c r="AI264" s="281">
        <v>0</v>
      </c>
    </row>
    <row r="265" spans="1:35" x14ac:dyDescent="0.2">
      <c r="A265" s="132">
        <v>765</v>
      </c>
      <c r="B265" s="6" t="s">
        <v>254</v>
      </c>
      <c r="C265" s="6">
        <v>18</v>
      </c>
      <c r="D265" s="2">
        <v>10598</v>
      </c>
      <c r="E265" s="115">
        <v>68297089.005025089</v>
      </c>
      <c r="F265" s="2">
        <v>32653103</v>
      </c>
      <c r="G265" s="6">
        <v>1950882.6619999998</v>
      </c>
      <c r="H265" s="2">
        <v>4322930.2224204885</v>
      </c>
      <c r="I265" s="2">
        <v>26835261.89032688</v>
      </c>
      <c r="J265" s="2">
        <v>-204079</v>
      </c>
      <c r="K265" s="2">
        <v>1188000</v>
      </c>
      <c r="L265" s="24">
        <v>-394847.50764389359</v>
      </c>
      <c r="M265" s="128">
        <v>-1156142.7226338235</v>
      </c>
      <c r="N265" s="129">
        <v>-109.09065131475973</v>
      </c>
      <c r="P265" s="155">
        <v>30107239.265300784</v>
      </c>
      <c r="Q265" s="111">
        <v>14520523</v>
      </c>
      <c r="R265" s="2">
        <v>4322930.2224204885</v>
      </c>
      <c r="S265" s="2">
        <v>1211870.160347878</v>
      </c>
      <c r="T265" s="24">
        <v>8251240.6727960613</v>
      </c>
      <c r="U265" s="24">
        <v>-241029.2789065275</v>
      </c>
      <c r="V265" s="2">
        <v>-204079</v>
      </c>
      <c r="W265" s="2">
        <v>1188000</v>
      </c>
      <c r="X265" s="2">
        <v>129886.32119742442</v>
      </c>
      <c r="Y265" s="123">
        <v>-927897.1674454622</v>
      </c>
      <c r="Z265" s="124">
        <v>-87.553988247354425</v>
      </c>
      <c r="AB265" s="125">
        <v>228245.55518836132</v>
      </c>
      <c r="AC265" s="126">
        <v>21.536663067405296</v>
      </c>
      <c r="AE265" s="256">
        <v>-17.172855845889714</v>
      </c>
      <c r="AF265" s="54">
        <v>0</v>
      </c>
      <c r="AG265" s="278">
        <v>0</v>
      </c>
      <c r="AH265" s="278">
        <v>0</v>
      </c>
      <c r="AI265" s="281">
        <v>0</v>
      </c>
    </row>
    <row r="266" spans="1:35" x14ac:dyDescent="0.2">
      <c r="A266" s="132">
        <v>768</v>
      </c>
      <c r="B266" s="6" t="s">
        <v>255</v>
      </c>
      <c r="C266" s="6">
        <v>10</v>
      </c>
      <c r="D266" s="2">
        <v>2789</v>
      </c>
      <c r="E266" s="115">
        <v>20139366.813975453</v>
      </c>
      <c r="F266" s="2">
        <v>6906422</v>
      </c>
      <c r="G266" s="6">
        <v>931386.91399999999</v>
      </c>
      <c r="H266" s="2">
        <v>934302.39291959512</v>
      </c>
      <c r="I266" s="2">
        <v>11293631.386137089</v>
      </c>
      <c r="J266" s="2">
        <v>164073</v>
      </c>
      <c r="K266" s="2">
        <v>156000</v>
      </c>
      <c r="L266" s="24">
        <v>-14865.37</v>
      </c>
      <c r="M266" s="128">
        <v>261314.24908123433</v>
      </c>
      <c r="N266" s="129">
        <v>93.694603471220631</v>
      </c>
      <c r="P266" s="155">
        <v>6433219.1236607693</v>
      </c>
      <c r="Q266" s="111">
        <v>3156367</v>
      </c>
      <c r="R266" s="2">
        <v>934302.39291959512</v>
      </c>
      <c r="S266" s="2">
        <v>578568.88617686403</v>
      </c>
      <c r="T266" s="24">
        <v>2477972.5017467975</v>
      </c>
      <c r="U266" s="24">
        <v>-622261.16847600881</v>
      </c>
      <c r="V266" s="2">
        <v>164073</v>
      </c>
      <c r="W266" s="2">
        <v>156000</v>
      </c>
      <c r="X266" s="2">
        <v>32750.71447950674</v>
      </c>
      <c r="Y266" s="123">
        <v>444554.20318598486</v>
      </c>
      <c r="Z266" s="124">
        <v>159.39555510433306</v>
      </c>
      <c r="AB266" s="125">
        <v>183239.95410475053</v>
      </c>
      <c r="AC266" s="126">
        <v>65.700951633112425</v>
      </c>
      <c r="AE266" s="256">
        <v>-61.337144411596839</v>
      </c>
      <c r="AF266" s="54">
        <v>-40.700951633112425</v>
      </c>
      <c r="AG266" s="278">
        <v>-15.700951633112425</v>
      </c>
      <c r="AH266" s="278">
        <v>0</v>
      </c>
      <c r="AI266" s="281">
        <v>0</v>
      </c>
    </row>
    <row r="267" spans="1:35" x14ac:dyDescent="0.2">
      <c r="A267" s="132">
        <v>777</v>
      </c>
      <c r="B267" s="6" t="s">
        <v>256</v>
      </c>
      <c r="C267" s="6">
        <v>18</v>
      </c>
      <c r="D267" s="2">
        <v>8486</v>
      </c>
      <c r="E267" s="115">
        <v>59438015.505878299</v>
      </c>
      <c r="F267" s="2">
        <v>22629074</v>
      </c>
      <c r="G267" s="6">
        <v>2202102.2769999993</v>
      </c>
      <c r="H267" s="2">
        <v>2580941.6189088742</v>
      </c>
      <c r="I267" s="2">
        <v>33406628.945587397</v>
      </c>
      <c r="J267" s="2">
        <v>-647235</v>
      </c>
      <c r="K267" s="2">
        <v>1067000</v>
      </c>
      <c r="L267" s="24">
        <v>972853.04835847276</v>
      </c>
      <c r="M267" s="128">
        <v>827643.28725950164</v>
      </c>
      <c r="N267" s="129">
        <v>97.530436867723509</v>
      </c>
      <c r="P267" s="155">
        <v>19650188.664341532</v>
      </c>
      <c r="Q267" s="111">
        <v>9647398</v>
      </c>
      <c r="R267" s="2">
        <v>2580941.6189088742</v>
      </c>
      <c r="S267" s="2">
        <v>1367925.4480608103</v>
      </c>
      <c r="T267" s="24">
        <v>8374757.4123267308</v>
      </c>
      <c r="U267" s="24">
        <v>-849269.33074224181</v>
      </c>
      <c r="V267" s="2">
        <v>-647235</v>
      </c>
      <c r="W267" s="2">
        <v>1067000</v>
      </c>
      <c r="X267" s="2">
        <v>101990.6824295041</v>
      </c>
      <c r="Y267" s="123">
        <v>1993320.166642148</v>
      </c>
      <c r="Z267" s="124">
        <v>234.89514101368701</v>
      </c>
      <c r="AB267" s="125">
        <v>1165676.8793826464</v>
      </c>
      <c r="AC267" s="126">
        <v>137.36470414596351</v>
      </c>
      <c r="AE267" s="256">
        <v>-133.00089692444791</v>
      </c>
      <c r="AF267" s="54">
        <v>-112.36470414596351</v>
      </c>
      <c r="AG267" s="278">
        <v>-87.364704145963515</v>
      </c>
      <c r="AH267" s="278">
        <v>-62.364704145963515</v>
      </c>
      <c r="AI267" s="281">
        <v>-37.364704145963515</v>
      </c>
    </row>
    <row r="268" spans="1:35" x14ac:dyDescent="0.2">
      <c r="A268" s="132">
        <v>778</v>
      </c>
      <c r="B268" s="6" t="s">
        <v>257</v>
      </c>
      <c r="C268" s="6">
        <v>11</v>
      </c>
      <c r="D268" s="2">
        <v>7419</v>
      </c>
      <c r="E268" s="115">
        <v>47278634.675380468</v>
      </c>
      <c r="F268" s="2">
        <v>21834904</v>
      </c>
      <c r="G268" s="6">
        <v>1354128.3309999998</v>
      </c>
      <c r="H268" s="2">
        <v>1817718.2719642643</v>
      </c>
      <c r="I268" s="2">
        <v>24824829.19929212</v>
      </c>
      <c r="J268" s="2">
        <v>-563838</v>
      </c>
      <c r="K268" s="2">
        <v>653000</v>
      </c>
      <c r="L268" s="24">
        <v>-39543.270000000004</v>
      </c>
      <c r="M268" s="128">
        <v>2681650.3968759221</v>
      </c>
      <c r="N268" s="129">
        <v>361.45712318047202</v>
      </c>
      <c r="P268" s="155">
        <v>15579917.228556734</v>
      </c>
      <c r="Q268" s="111">
        <v>10192467</v>
      </c>
      <c r="R268" s="2">
        <v>1817718.2719642643</v>
      </c>
      <c r="S268" s="2">
        <v>841171.92160508025</v>
      </c>
      <c r="T268" s="24">
        <v>4752588.9658439793</v>
      </c>
      <c r="U268" s="24">
        <v>388565.53415752685</v>
      </c>
      <c r="V268" s="2">
        <v>-563838</v>
      </c>
      <c r="W268" s="2">
        <v>653000</v>
      </c>
      <c r="X268" s="2">
        <v>88861.264665437702</v>
      </c>
      <c r="Y268" s="123">
        <v>2590617.729679551</v>
      </c>
      <c r="Z268" s="124">
        <v>349.18691598322562</v>
      </c>
      <c r="AB268" s="125">
        <v>-91032.667196371127</v>
      </c>
      <c r="AC268" s="126">
        <v>-12.270207197246412</v>
      </c>
      <c r="AE268" s="256">
        <v>16.634014418761979</v>
      </c>
      <c r="AF268" s="54">
        <v>0</v>
      </c>
      <c r="AG268" s="278">
        <v>0</v>
      </c>
      <c r="AH268" s="278">
        <v>0</v>
      </c>
      <c r="AI268" s="281">
        <v>0</v>
      </c>
    </row>
    <row r="269" spans="1:35" x14ac:dyDescent="0.2">
      <c r="A269" s="132">
        <v>781</v>
      </c>
      <c r="B269" s="6" t="s">
        <v>258</v>
      </c>
      <c r="C269" s="6">
        <v>7</v>
      </c>
      <c r="D269" s="2">
        <v>4097</v>
      </c>
      <c r="E269" s="115">
        <v>24623751.392493747</v>
      </c>
      <c r="F269" s="2">
        <v>9392663</v>
      </c>
      <c r="G269" s="6">
        <v>1113436.4259999997</v>
      </c>
      <c r="H269" s="2">
        <v>1979430.8959285289</v>
      </c>
      <c r="I269" s="2">
        <v>14615834.041391682</v>
      </c>
      <c r="J269" s="2">
        <v>-506141</v>
      </c>
      <c r="K269" s="2">
        <v>103000</v>
      </c>
      <c r="L269" s="24">
        <v>34934.331235160833</v>
      </c>
      <c r="M269" s="128">
        <v>2039537.6395913011</v>
      </c>
      <c r="N269" s="129">
        <v>497.81245779626585</v>
      </c>
      <c r="P269" s="155">
        <v>8914346.3982690703</v>
      </c>
      <c r="Q269" s="111">
        <v>3557814</v>
      </c>
      <c r="R269" s="2">
        <v>1979430.8959285289</v>
      </c>
      <c r="S269" s="2">
        <v>691656.34940364654</v>
      </c>
      <c r="T269" s="24">
        <v>1679067.9909861528</v>
      </c>
      <c r="U269" s="24">
        <v>1820523.9590108478</v>
      </c>
      <c r="V269" s="2">
        <v>-506141</v>
      </c>
      <c r="W269" s="2">
        <v>103000</v>
      </c>
      <c r="X269" s="2">
        <v>48188.377589366806</v>
      </c>
      <c r="Y269" s="123">
        <v>459194.17464947328</v>
      </c>
      <c r="Z269" s="124">
        <v>112.08058937014236</v>
      </c>
      <c r="AB269" s="125">
        <v>-1580343.4649418278</v>
      </c>
      <c r="AC269" s="126">
        <v>-385.73186842612347</v>
      </c>
      <c r="AE269" s="256">
        <v>390.09567564763904</v>
      </c>
      <c r="AF269" s="54">
        <v>360.73186842612347</v>
      </c>
      <c r="AG269" s="278">
        <v>335.73186842612347</v>
      </c>
      <c r="AH269" s="278">
        <v>310.73186842612347</v>
      </c>
      <c r="AI269" s="281">
        <v>285.73186842612347</v>
      </c>
    </row>
    <row r="270" spans="1:35" x14ac:dyDescent="0.2">
      <c r="A270" s="133">
        <v>783</v>
      </c>
      <c r="B270" s="35" t="s">
        <v>259</v>
      </c>
      <c r="C270" s="35">
        <v>4</v>
      </c>
      <c r="D270" s="8">
        <v>7186</v>
      </c>
      <c r="E270" s="115">
        <v>40148069.45827172</v>
      </c>
      <c r="F270" s="2">
        <v>25739708</v>
      </c>
      <c r="G270" s="6">
        <v>1470952.8470000001</v>
      </c>
      <c r="H270" s="2">
        <v>1921366.2302246573</v>
      </c>
      <c r="I270" s="2">
        <v>12646080.482784458</v>
      </c>
      <c r="J270" s="2">
        <v>-910973</v>
      </c>
      <c r="K270" s="2">
        <v>127000</v>
      </c>
      <c r="L270" s="24">
        <v>554368.59392466012</v>
      </c>
      <c r="M270" s="128">
        <v>291696.50781273481</v>
      </c>
      <c r="N270" s="129">
        <v>40.592333400046591</v>
      </c>
      <c r="O270" s="8"/>
      <c r="P270" s="155">
        <v>14706220.107080506</v>
      </c>
      <c r="Q270" s="111">
        <v>11552546</v>
      </c>
      <c r="R270" s="2">
        <v>1921366.2302246573</v>
      </c>
      <c r="S270" s="2">
        <v>913742.22411232744</v>
      </c>
      <c r="T270" s="24">
        <v>2354208.8454102138</v>
      </c>
      <c r="U270" s="24">
        <v>-530140.94837989018</v>
      </c>
      <c r="V270" s="2">
        <v>-910973</v>
      </c>
      <c r="W270" s="2">
        <v>127000</v>
      </c>
      <c r="X270" s="2">
        <v>91266.422503993439</v>
      </c>
      <c r="Y270" s="123">
        <v>812795.66679079458</v>
      </c>
      <c r="Z270" s="124">
        <v>113.10821970370088</v>
      </c>
      <c r="AB270" s="125">
        <v>521099.15897805977</v>
      </c>
      <c r="AC270" s="126">
        <v>72.515886303654298</v>
      </c>
      <c r="AE270" s="256">
        <v>-68.152079082138698</v>
      </c>
      <c r="AF270" s="54">
        <v>-47.515886303654298</v>
      </c>
      <c r="AG270" s="278">
        <v>-22.515886303654298</v>
      </c>
      <c r="AH270" s="278">
        <v>0</v>
      </c>
      <c r="AI270" s="281">
        <v>0</v>
      </c>
    </row>
    <row r="271" spans="1:35" x14ac:dyDescent="0.2">
      <c r="A271" s="132">
        <v>785</v>
      </c>
      <c r="B271" s="6" t="s">
        <v>260</v>
      </c>
      <c r="C271" s="6">
        <v>18</v>
      </c>
      <c r="D271" s="2">
        <v>3139</v>
      </c>
      <c r="E271" s="115">
        <v>23127496.653854273</v>
      </c>
      <c r="F271" s="2">
        <v>8535085</v>
      </c>
      <c r="G271" s="6">
        <v>519290.23299999995</v>
      </c>
      <c r="H271" s="2">
        <v>2684515.4154549139</v>
      </c>
      <c r="I271" s="2">
        <v>13247207.604374524</v>
      </c>
      <c r="J271" s="2">
        <v>-135849</v>
      </c>
      <c r="K271" s="2">
        <v>-96000</v>
      </c>
      <c r="L271" s="24">
        <v>-16730.87</v>
      </c>
      <c r="M271" s="128">
        <v>1643483.4689751668</v>
      </c>
      <c r="N271" s="129">
        <v>523.56912041260489</v>
      </c>
      <c r="P271" s="155">
        <v>9535416.8611320946</v>
      </c>
      <c r="Q271" s="111">
        <v>3881492</v>
      </c>
      <c r="R271" s="2">
        <v>2684515.4154549139</v>
      </c>
      <c r="S271" s="2">
        <v>322578.26172264013</v>
      </c>
      <c r="T271" s="24">
        <v>2888733.4132076497</v>
      </c>
      <c r="U271" s="24">
        <v>942659.68525242642</v>
      </c>
      <c r="V271" s="2">
        <v>-135849</v>
      </c>
      <c r="W271" s="2">
        <v>-96000</v>
      </c>
      <c r="X271" s="2">
        <v>37049.060619433556</v>
      </c>
      <c r="Y271" s="123">
        <v>989761.97512497008</v>
      </c>
      <c r="Z271" s="124">
        <v>315.31123769511629</v>
      </c>
      <c r="AB271" s="125">
        <v>-653721.49385019671</v>
      </c>
      <c r="AC271" s="126">
        <v>-208.2578827174886</v>
      </c>
      <c r="AE271" s="256">
        <v>212.62168993900417</v>
      </c>
      <c r="AF271" s="54">
        <v>183.2578827174886</v>
      </c>
      <c r="AG271" s="278">
        <v>158.2578827174886</v>
      </c>
      <c r="AH271" s="278">
        <v>133.2578827174886</v>
      </c>
      <c r="AI271" s="281">
        <v>108.2578827174886</v>
      </c>
    </row>
    <row r="272" spans="1:35" x14ac:dyDescent="0.2">
      <c r="A272" s="132">
        <v>790</v>
      </c>
      <c r="B272" s="6" t="s">
        <v>261</v>
      </c>
      <c r="C272" s="6">
        <v>6</v>
      </c>
      <c r="D272" s="2">
        <v>25372</v>
      </c>
      <c r="E272" s="115">
        <v>142408699.85842547</v>
      </c>
      <c r="F272" s="2">
        <v>74579253</v>
      </c>
      <c r="G272" s="6">
        <v>3549835.2449999996</v>
      </c>
      <c r="H272" s="2">
        <v>5383477.9679842768</v>
      </c>
      <c r="I272" s="2">
        <v>66958648.194547497</v>
      </c>
      <c r="J272" s="2">
        <v>-2306641</v>
      </c>
      <c r="K272" s="2">
        <v>75000</v>
      </c>
      <c r="L272" s="24">
        <v>-135232.76</v>
      </c>
      <c r="M272" s="128">
        <v>5966106.3091062997</v>
      </c>
      <c r="N272" s="129">
        <v>235.14529044246805</v>
      </c>
      <c r="P272" s="155">
        <v>51916489.325145394</v>
      </c>
      <c r="Q272" s="111">
        <v>32153140</v>
      </c>
      <c r="R272" s="2">
        <v>5383477.9679842768</v>
      </c>
      <c r="S272" s="2">
        <v>2205124.6296670907</v>
      </c>
      <c r="T272" s="24">
        <v>17452571.505694412</v>
      </c>
      <c r="U272" s="24">
        <v>1901788.6119193709</v>
      </c>
      <c r="V272" s="2">
        <v>-2306641</v>
      </c>
      <c r="W272" s="2">
        <v>75000</v>
      </c>
      <c r="X272" s="2">
        <v>306128.81657999038</v>
      </c>
      <c r="Y272" s="123">
        <v>5254101.2066997439</v>
      </c>
      <c r="Z272" s="124">
        <v>207.0826583123027</v>
      </c>
      <c r="AB272" s="125">
        <v>-712005.10240655579</v>
      </c>
      <c r="AC272" s="126">
        <v>-28.062632130165373</v>
      </c>
      <c r="AE272" s="256">
        <v>32.426439351680955</v>
      </c>
      <c r="AF272" s="54">
        <v>3.0626321301653547</v>
      </c>
      <c r="AG272" s="278">
        <v>0</v>
      </c>
      <c r="AH272" s="278">
        <v>0</v>
      </c>
      <c r="AI272" s="281">
        <v>0</v>
      </c>
    </row>
    <row r="273" spans="1:35" x14ac:dyDescent="0.2">
      <c r="A273" s="132">
        <v>791</v>
      </c>
      <c r="B273" s="6" t="s">
        <v>262</v>
      </c>
      <c r="C273" s="6">
        <v>17</v>
      </c>
      <c r="D273" s="2">
        <v>5816</v>
      </c>
      <c r="E273" s="115">
        <v>40228172.313453965</v>
      </c>
      <c r="F273" s="2">
        <v>15130112</v>
      </c>
      <c r="G273" s="6">
        <v>926875.21900000004</v>
      </c>
      <c r="H273" s="2">
        <v>1376600.6467802264</v>
      </c>
      <c r="I273" s="2">
        <v>24376377.326611597</v>
      </c>
      <c r="J273" s="2">
        <v>-797980</v>
      </c>
      <c r="K273" s="2">
        <v>24000</v>
      </c>
      <c r="L273" s="24">
        <v>-30999.279999999999</v>
      </c>
      <c r="M273" s="128">
        <v>838812.15893785539</v>
      </c>
      <c r="N273" s="129">
        <v>144.22492416400539</v>
      </c>
      <c r="P273" s="155">
        <v>13420582.943814933</v>
      </c>
      <c r="Q273" s="111">
        <v>7223343</v>
      </c>
      <c r="R273" s="2">
        <v>1376600.6467802264</v>
      </c>
      <c r="S273" s="2">
        <v>575766.26321568317</v>
      </c>
      <c r="T273" s="24">
        <v>7323863.3243064489</v>
      </c>
      <c r="U273" s="24">
        <v>-321730.86282396899</v>
      </c>
      <c r="V273" s="2">
        <v>-797980</v>
      </c>
      <c r="W273" s="2">
        <v>24000</v>
      </c>
      <c r="X273" s="2">
        <v>67427.217745424292</v>
      </c>
      <c r="Y273" s="123">
        <v>2050706.6454088818</v>
      </c>
      <c r="Z273" s="124">
        <v>352.59742871541982</v>
      </c>
      <c r="AB273" s="125">
        <v>1211894.4864710264</v>
      </c>
      <c r="AC273" s="126">
        <v>208.37250455141444</v>
      </c>
      <c r="AE273" s="256">
        <v>-204.00869732989884</v>
      </c>
      <c r="AF273" s="54">
        <v>-183.37250455141444</v>
      </c>
      <c r="AG273" s="278">
        <v>-158.37250455141444</v>
      </c>
      <c r="AH273" s="278">
        <v>-133.37250455141444</v>
      </c>
      <c r="AI273" s="281">
        <v>-108.37250455141444</v>
      </c>
    </row>
    <row r="274" spans="1:35" x14ac:dyDescent="0.2">
      <c r="A274" s="132">
        <v>831</v>
      </c>
      <c r="B274" s="6" t="s">
        <v>263</v>
      </c>
      <c r="C274" s="6">
        <v>9</v>
      </c>
      <c r="D274" s="2">
        <v>4798</v>
      </c>
      <c r="E274" s="115">
        <v>24963279.599673755</v>
      </c>
      <c r="F274" s="2">
        <v>16540013</v>
      </c>
      <c r="G274" s="6">
        <v>587233.27600000007</v>
      </c>
      <c r="H274" s="2">
        <v>1723820.5678618224</v>
      </c>
      <c r="I274" s="2">
        <v>6581134.6330314912</v>
      </c>
      <c r="J274" s="2">
        <v>-900650</v>
      </c>
      <c r="K274" s="2">
        <v>-94000</v>
      </c>
      <c r="L274" s="24">
        <v>-25573.34</v>
      </c>
      <c r="M274" s="128">
        <v>-500154.78278044221</v>
      </c>
      <c r="N274" s="129">
        <v>-104.24234739067157</v>
      </c>
      <c r="P274" s="155">
        <v>11687117.212875852</v>
      </c>
      <c r="Q274" s="111">
        <v>6638591</v>
      </c>
      <c r="R274" s="2">
        <v>1723820.5678618224</v>
      </c>
      <c r="S274" s="2">
        <v>364783.84795227105</v>
      </c>
      <c r="T274" s="24">
        <v>2778406.283130107</v>
      </c>
      <c r="U274" s="24">
        <v>343358.73515537573</v>
      </c>
      <c r="V274" s="2">
        <v>-900650</v>
      </c>
      <c r="W274" s="2">
        <v>-94000</v>
      </c>
      <c r="X274" s="2">
        <v>60778.138017919438</v>
      </c>
      <c r="Y274" s="123">
        <v>-772028.64075835608</v>
      </c>
      <c r="Z274" s="124">
        <v>-160.90634446818592</v>
      </c>
      <c r="AB274" s="125">
        <v>-271873.85797791387</v>
      </c>
      <c r="AC274" s="126">
        <v>-56.663997077514352</v>
      </c>
      <c r="AE274" s="256">
        <v>61.027804299029938</v>
      </c>
      <c r="AF274" s="54">
        <v>31.663997077514352</v>
      </c>
      <c r="AG274" s="278">
        <v>6.6639970775143524</v>
      </c>
      <c r="AH274" s="278">
        <v>0</v>
      </c>
      <c r="AI274" s="281">
        <v>0</v>
      </c>
    </row>
    <row r="275" spans="1:35" x14ac:dyDescent="0.2">
      <c r="A275" s="132">
        <v>832</v>
      </c>
      <c r="B275" s="6" t="s">
        <v>264</v>
      </c>
      <c r="C275" s="6">
        <v>17</v>
      </c>
      <c r="D275" s="2">
        <v>4231</v>
      </c>
      <c r="E275" s="115">
        <v>30114976.855277997</v>
      </c>
      <c r="F275" s="2">
        <v>10085264</v>
      </c>
      <c r="G275" s="6">
        <v>984820.25599999994</v>
      </c>
      <c r="H275" s="2">
        <v>809249.29557593807</v>
      </c>
      <c r="I275" s="2">
        <v>18937865.662936375</v>
      </c>
      <c r="J275" s="2">
        <v>-48595</v>
      </c>
      <c r="K275" s="2">
        <v>97000</v>
      </c>
      <c r="L275" s="24">
        <v>-22551.23</v>
      </c>
      <c r="M275" s="128">
        <v>773178.58923431439</v>
      </c>
      <c r="N275" s="129">
        <v>182.7413352007361</v>
      </c>
      <c r="P275" s="155">
        <v>13032768.04807693</v>
      </c>
      <c r="Q275" s="111">
        <v>4324092</v>
      </c>
      <c r="R275" s="2">
        <v>809249.29557593807</v>
      </c>
      <c r="S275" s="2">
        <v>611761.18113071751</v>
      </c>
      <c r="T275" s="24">
        <v>6569118.6106229518</v>
      </c>
      <c r="U275" s="24">
        <v>1270427.7057891646</v>
      </c>
      <c r="V275" s="2">
        <v>-48595</v>
      </c>
      <c r="W275" s="2">
        <v>97000</v>
      </c>
      <c r="X275" s="2">
        <v>49201.981826507836</v>
      </c>
      <c r="Y275" s="123">
        <v>649487.72686835006</v>
      </c>
      <c r="Z275" s="124">
        <v>153.50690779209407</v>
      </c>
      <c r="AB275" s="125">
        <v>-123690.86236596433</v>
      </c>
      <c r="AC275" s="126">
        <v>-29.234427408642009</v>
      </c>
      <c r="AE275" s="256">
        <v>33.598234630157606</v>
      </c>
      <c r="AF275" s="54">
        <v>4.2344274086420342</v>
      </c>
      <c r="AG275" s="278">
        <v>0</v>
      </c>
      <c r="AH275" s="278">
        <v>0</v>
      </c>
      <c r="AI275" s="281">
        <v>0</v>
      </c>
    </row>
    <row r="276" spans="1:35" x14ac:dyDescent="0.2">
      <c r="A276" s="132">
        <v>833</v>
      </c>
      <c r="B276" s="6" t="s">
        <v>265</v>
      </c>
      <c r="C276" s="6">
        <v>2</v>
      </c>
      <c r="D276" s="2">
        <v>1645</v>
      </c>
      <c r="E276" s="115">
        <v>10015036.845272414</v>
      </c>
      <c r="F276" s="2">
        <v>5019568</v>
      </c>
      <c r="G276" s="6">
        <v>178297.43700000001</v>
      </c>
      <c r="H276" s="2">
        <v>1184718.3074329956</v>
      </c>
      <c r="I276" s="2">
        <v>4849892.0840896824</v>
      </c>
      <c r="J276" s="2">
        <v>-423215</v>
      </c>
      <c r="K276" s="2">
        <v>-133000</v>
      </c>
      <c r="L276" s="24">
        <v>346603.21234424942</v>
      </c>
      <c r="M276" s="128">
        <v>314620.7709060128</v>
      </c>
      <c r="N276" s="129">
        <v>191.25882729848803</v>
      </c>
      <c r="P276" s="155">
        <v>3788520.60622815</v>
      </c>
      <c r="Q276" s="111">
        <v>2182737</v>
      </c>
      <c r="R276" s="2">
        <v>1184718.3074329956</v>
      </c>
      <c r="S276" s="2">
        <v>110756.70914276938</v>
      </c>
      <c r="T276" s="24">
        <v>625187.23882182944</v>
      </c>
      <c r="U276" s="24">
        <v>155565.05009867932</v>
      </c>
      <c r="V276" s="2">
        <v>-423215</v>
      </c>
      <c r="W276" s="2">
        <v>-133000</v>
      </c>
      <c r="X276" s="2">
        <v>20028.129558406552</v>
      </c>
      <c r="Y276" s="123">
        <v>-65743.171173469629</v>
      </c>
      <c r="Z276" s="124">
        <v>-39.96545360089339</v>
      </c>
      <c r="AB276" s="125">
        <v>-380363.94207948243</v>
      </c>
      <c r="AC276" s="126">
        <v>-231.22428089938143</v>
      </c>
      <c r="AE276" s="256">
        <v>235.588088120897</v>
      </c>
      <c r="AF276" s="54">
        <v>206.22428089938143</v>
      </c>
      <c r="AG276" s="278">
        <v>181.22428089938143</v>
      </c>
      <c r="AH276" s="278">
        <v>156.22428089938143</v>
      </c>
      <c r="AI276" s="281">
        <v>131.22428089938143</v>
      </c>
    </row>
    <row r="277" spans="1:35" x14ac:dyDescent="0.2">
      <c r="A277" s="132">
        <v>834</v>
      </c>
      <c r="B277" s="6" t="s">
        <v>266</v>
      </c>
      <c r="C277" s="6">
        <v>5</v>
      </c>
      <c r="D277" s="2">
        <v>6395</v>
      </c>
      <c r="E277" s="115">
        <v>33547969.727473427</v>
      </c>
      <c r="F277" s="2">
        <v>18534768</v>
      </c>
      <c r="G277" s="6">
        <v>1040699.2350000001</v>
      </c>
      <c r="H277" s="2">
        <v>1477459.7252726622</v>
      </c>
      <c r="I277" s="2">
        <v>14768063.909181744</v>
      </c>
      <c r="J277" s="2">
        <v>-1687418</v>
      </c>
      <c r="K277" s="2">
        <v>-9000</v>
      </c>
      <c r="L277" s="24">
        <v>356057.13217607106</v>
      </c>
      <c r="M277" s="128">
        <v>220546.00980490854</v>
      </c>
      <c r="N277" s="129">
        <v>34.487257201705795</v>
      </c>
      <c r="P277" s="155">
        <v>15815144.413832035</v>
      </c>
      <c r="Q277" s="111">
        <v>7236641</v>
      </c>
      <c r="R277" s="2">
        <v>1477459.7252726622</v>
      </c>
      <c r="S277" s="2">
        <v>646472.68303692795</v>
      </c>
      <c r="T277" s="24">
        <v>4379544.3716766173</v>
      </c>
      <c r="U277" s="24">
        <v>2509419.5990392915</v>
      </c>
      <c r="V277" s="2">
        <v>-1687418</v>
      </c>
      <c r="W277" s="2">
        <v>-9000</v>
      </c>
      <c r="X277" s="2">
        <v>78313.939440665039</v>
      </c>
      <c r="Y277" s="123">
        <v>-1183711.0953658707</v>
      </c>
      <c r="Z277" s="124">
        <v>-185.09946760998761</v>
      </c>
      <c r="AB277" s="125">
        <v>-1404257.1051707794</v>
      </c>
      <c r="AC277" s="126">
        <v>-219.58672481169341</v>
      </c>
      <c r="AE277" s="256">
        <v>223.95053203320899</v>
      </c>
      <c r="AF277" s="54">
        <v>194.58672481169341</v>
      </c>
      <c r="AG277" s="278">
        <v>169.58672481169341</v>
      </c>
      <c r="AH277" s="278">
        <v>144.58672481169341</v>
      </c>
      <c r="AI277" s="281">
        <v>119.58672481169341</v>
      </c>
    </row>
    <row r="278" spans="1:35" x14ac:dyDescent="0.2">
      <c r="A278" s="132">
        <v>837</v>
      </c>
      <c r="B278" s="6" t="s">
        <v>267</v>
      </c>
      <c r="C278" s="6">
        <v>6</v>
      </c>
      <c r="D278" s="2">
        <v>223004</v>
      </c>
      <c r="E278" s="115">
        <v>1251456292.8339965</v>
      </c>
      <c r="F278" s="2">
        <v>767861503</v>
      </c>
      <c r="G278" s="6">
        <v>46119787.953999996</v>
      </c>
      <c r="H278" s="2">
        <v>66306886.167516381</v>
      </c>
      <c r="I278" s="2">
        <v>244797135.18639627</v>
      </c>
      <c r="J278" s="2">
        <v>68645887</v>
      </c>
      <c r="K278" s="2">
        <v>5231000</v>
      </c>
      <c r="L278" s="24">
        <v>-1188611.32</v>
      </c>
      <c r="M278" s="128">
        <v>-51305482.206083946</v>
      </c>
      <c r="N278" s="129">
        <v>-230.06530020126968</v>
      </c>
      <c r="P278" s="155">
        <v>521554675.53216982</v>
      </c>
      <c r="Q278" s="111">
        <v>302521455</v>
      </c>
      <c r="R278" s="2">
        <v>66306886.167516381</v>
      </c>
      <c r="S278" s="2">
        <v>28649183.219315581</v>
      </c>
      <c r="T278" s="24">
        <v>47080986.8850023</v>
      </c>
      <c r="U278" s="24">
        <v>-42760254.950846292</v>
      </c>
      <c r="V278" s="2">
        <v>68645887</v>
      </c>
      <c r="W278" s="2">
        <v>5231000</v>
      </c>
      <c r="X278" s="2">
        <v>2875891.0632826821</v>
      </c>
      <c r="Y278" s="123">
        <v>-43003641.14789921</v>
      </c>
      <c r="Z278" s="124">
        <v>-192.83798114786825</v>
      </c>
      <c r="AB278" s="125">
        <v>8301841.0581847355</v>
      </c>
      <c r="AC278" s="126">
        <v>37.227319053401445</v>
      </c>
      <c r="AE278" s="256">
        <v>-32.863511831885859</v>
      </c>
      <c r="AF278" s="54">
        <v>-12.22731905340143</v>
      </c>
      <c r="AG278" s="278">
        <v>0</v>
      </c>
      <c r="AH278" s="278">
        <v>0</v>
      </c>
      <c r="AI278" s="281">
        <v>0</v>
      </c>
    </row>
    <row r="279" spans="1:35" x14ac:dyDescent="0.2">
      <c r="A279" s="132">
        <v>844</v>
      </c>
      <c r="B279" s="6" t="s">
        <v>268</v>
      </c>
      <c r="C279" s="6">
        <v>11</v>
      </c>
      <c r="D279" s="2">
        <v>1627</v>
      </c>
      <c r="E279" s="115">
        <v>10894614.752534829</v>
      </c>
      <c r="F279" s="2">
        <v>3812692</v>
      </c>
      <c r="G279" s="6">
        <v>323723.86900000006</v>
      </c>
      <c r="H279" s="2">
        <v>411512.55276521738</v>
      </c>
      <c r="I279" s="2">
        <v>6601939.4296267154</v>
      </c>
      <c r="J279" s="2">
        <v>-360334</v>
      </c>
      <c r="K279" s="2">
        <v>317000</v>
      </c>
      <c r="L279" s="24">
        <v>322716.96083248977</v>
      </c>
      <c r="M279" s="128">
        <v>-110797.86197538686</v>
      </c>
      <c r="N279" s="129">
        <v>-68.09948492648239</v>
      </c>
      <c r="P279" s="155">
        <v>3534850.5624374459</v>
      </c>
      <c r="Q279" s="111">
        <v>1674959</v>
      </c>
      <c r="R279" s="2">
        <v>411512.55276521738</v>
      </c>
      <c r="S279" s="2">
        <v>201094.25578229141</v>
      </c>
      <c r="T279" s="24">
        <v>978447.80189027078</v>
      </c>
      <c r="U279" s="24">
        <v>179455.15525031992</v>
      </c>
      <c r="V279" s="2">
        <v>-360334</v>
      </c>
      <c r="W279" s="2">
        <v>317000</v>
      </c>
      <c r="X279" s="2">
        <v>18793.173694330777</v>
      </c>
      <c r="Y279" s="123">
        <v>-113922.62305501569</v>
      </c>
      <c r="Z279" s="124">
        <v>-70.020051047950645</v>
      </c>
      <c r="AB279" s="125">
        <v>-3124.7610796288354</v>
      </c>
      <c r="AC279" s="126">
        <v>-1.9205661214682455</v>
      </c>
      <c r="AE279" s="256">
        <v>6.2843733429838409</v>
      </c>
      <c r="AF279" s="54">
        <v>0</v>
      </c>
      <c r="AG279" s="278">
        <v>0</v>
      </c>
      <c r="AH279" s="278">
        <v>0</v>
      </c>
      <c r="AI279" s="281">
        <v>0</v>
      </c>
    </row>
    <row r="280" spans="1:35" x14ac:dyDescent="0.2">
      <c r="A280" s="132">
        <v>845</v>
      </c>
      <c r="B280" s="6" t="s">
        <v>269</v>
      </c>
      <c r="C280" s="6">
        <v>19</v>
      </c>
      <c r="D280" s="2">
        <v>3239</v>
      </c>
      <c r="E280" s="115">
        <v>22513416.976268556</v>
      </c>
      <c r="F280" s="2">
        <v>8614234</v>
      </c>
      <c r="G280" s="6">
        <v>456566.86200000002</v>
      </c>
      <c r="H280" s="2">
        <v>2710110.9795926139</v>
      </c>
      <c r="I280" s="2">
        <v>11820565.586768353</v>
      </c>
      <c r="J280" s="2">
        <v>-192600</v>
      </c>
      <c r="K280" s="2">
        <v>297000</v>
      </c>
      <c r="L280" s="24">
        <v>425160.86562574009</v>
      </c>
      <c r="M280" s="128">
        <v>767299.5864666691</v>
      </c>
      <c r="N280" s="129">
        <v>236.89397544509697</v>
      </c>
      <c r="P280" s="155">
        <v>9016189.8011855651</v>
      </c>
      <c r="Q280" s="111">
        <v>3373291</v>
      </c>
      <c r="R280" s="2">
        <v>2710110.9795926139</v>
      </c>
      <c r="S280" s="2">
        <v>283615.0871801984</v>
      </c>
      <c r="T280" s="24">
        <v>3318595.5278083403</v>
      </c>
      <c r="U280" s="24">
        <v>-94870.974367823263</v>
      </c>
      <c r="V280" s="2">
        <v>-192600</v>
      </c>
      <c r="W280" s="2">
        <v>297000</v>
      </c>
      <c r="X280" s="2">
        <v>38811.05679188366</v>
      </c>
      <c r="Y280" s="123">
        <v>717762.87581964768</v>
      </c>
      <c r="Z280" s="124">
        <v>221.60014690325647</v>
      </c>
      <c r="AB280" s="125">
        <v>-49536.71064702142</v>
      </c>
      <c r="AC280" s="126">
        <v>-15.293828541840513</v>
      </c>
      <c r="AE280" s="256">
        <v>19.657635763356097</v>
      </c>
      <c r="AF280" s="54">
        <v>0</v>
      </c>
      <c r="AG280" s="278">
        <v>0</v>
      </c>
      <c r="AH280" s="278">
        <v>0</v>
      </c>
      <c r="AI280" s="281">
        <v>0</v>
      </c>
    </row>
    <row r="281" spans="1:35" x14ac:dyDescent="0.2">
      <c r="A281" s="132">
        <v>846</v>
      </c>
      <c r="B281" s="6" t="s">
        <v>270</v>
      </c>
      <c r="C281" s="6">
        <v>14</v>
      </c>
      <c r="D281" s="2">
        <v>5543</v>
      </c>
      <c r="E281" s="115">
        <v>35097923.826318786</v>
      </c>
      <c r="F281" s="2">
        <v>15561424</v>
      </c>
      <c r="G281" s="6">
        <v>612404.02599999995</v>
      </c>
      <c r="H281" s="2">
        <v>1005545.1358475281</v>
      </c>
      <c r="I281" s="2">
        <v>18762591.108051021</v>
      </c>
      <c r="J281" s="2">
        <v>-494150</v>
      </c>
      <c r="K281" s="2">
        <v>-157000</v>
      </c>
      <c r="L281" s="24">
        <v>-29544.19</v>
      </c>
      <c r="M281" s="128">
        <v>222434.63357976318</v>
      </c>
      <c r="N281" s="129">
        <v>40.12892541579707</v>
      </c>
      <c r="P281" s="155">
        <v>12194047.647419835</v>
      </c>
      <c r="Q281" s="111">
        <v>7306281</v>
      </c>
      <c r="R281" s="2">
        <v>1005545.1358475281</v>
      </c>
      <c r="S281" s="2">
        <v>380419.68368587922</v>
      </c>
      <c r="T281" s="24">
        <v>4477602.7114595268</v>
      </c>
      <c r="U281" s="24">
        <v>197685.76868466218</v>
      </c>
      <c r="V281" s="2">
        <v>-494150</v>
      </c>
      <c r="W281" s="2">
        <v>-157000</v>
      </c>
      <c r="X281" s="2">
        <v>65276.719029840548</v>
      </c>
      <c r="Y281" s="123">
        <v>587613.37128760293</v>
      </c>
      <c r="Z281" s="124">
        <v>106.00998940783022</v>
      </c>
      <c r="AB281" s="125">
        <v>365178.73770783975</v>
      </c>
      <c r="AC281" s="126">
        <v>65.881063992033148</v>
      </c>
      <c r="AE281" s="256">
        <v>-61.517256770517562</v>
      </c>
      <c r="AF281" s="54">
        <v>-40.881063992033148</v>
      </c>
      <c r="AG281" s="278">
        <v>-15.881063992033148</v>
      </c>
      <c r="AH281" s="278">
        <v>0</v>
      </c>
      <c r="AI281" s="281">
        <v>0</v>
      </c>
    </row>
    <row r="282" spans="1:35" x14ac:dyDescent="0.2">
      <c r="A282" s="132">
        <v>848</v>
      </c>
      <c r="B282" s="6" t="s">
        <v>271</v>
      </c>
      <c r="C282" s="6">
        <v>12</v>
      </c>
      <c r="D282" s="2">
        <v>4794</v>
      </c>
      <c r="E282" s="115">
        <v>29494763.41334204</v>
      </c>
      <c r="F282" s="2">
        <v>12794802</v>
      </c>
      <c r="G282" s="6">
        <v>750541.09300000011</v>
      </c>
      <c r="H282" s="2">
        <v>983713.90155568789</v>
      </c>
      <c r="I282" s="2">
        <v>16523209.268785771</v>
      </c>
      <c r="J282" s="2">
        <v>421802</v>
      </c>
      <c r="K282" s="2">
        <v>265000</v>
      </c>
      <c r="L282" s="24">
        <v>-557938.98707676167</v>
      </c>
      <c r="M282" s="128">
        <v>2802243.837076182</v>
      </c>
      <c r="N282" s="129">
        <v>584.53146372052186</v>
      </c>
      <c r="P282" s="155">
        <v>11482089.890611002</v>
      </c>
      <c r="Q282" s="111">
        <v>5916270</v>
      </c>
      <c r="R282" s="2">
        <v>983713.90155568789</v>
      </c>
      <c r="S282" s="2">
        <v>466229.14460120507</v>
      </c>
      <c r="T282" s="24">
        <v>4349279.1066239048</v>
      </c>
      <c r="U282" s="24">
        <v>945751.71063395706</v>
      </c>
      <c r="V282" s="2">
        <v>421802</v>
      </c>
      <c r="W282" s="2">
        <v>265000</v>
      </c>
      <c r="X282" s="2">
        <v>56098.224280966948</v>
      </c>
      <c r="Y282" s="123">
        <v>1922054.1970847193</v>
      </c>
      <c r="Z282" s="124">
        <v>400.92911912488933</v>
      </c>
      <c r="AB282" s="125">
        <v>-880189.6399914627</v>
      </c>
      <c r="AC282" s="126">
        <v>-183.60234459563262</v>
      </c>
      <c r="AE282" s="256">
        <v>187.9661518171481</v>
      </c>
      <c r="AF282" s="54">
        <v>158.60234459563253</v>
      </c>
      <c r="AG282" s="278">
        <v>133.60234459563253</v>
      </c>
      <c r="AH282" s="278">
        <v>108.60234459563253</v>
      </c>
      <c r="AI282" s="281">
        <v>83.60234459563253</v>
      </c>
    </row>
    <row r="283" spans="1:35" x14ac:dyDescent="0.2">
      <c r="A283" s="132">
        <v>849</v>
      </c>
      <c r="B283" s="6" t="s">
        <v>272</v>
      </c>
      <c r="C283" s="6">
        <v>16</v>
      </c>
      <c r="D283" s="2">
        <v>3354</v>
      </c>
      <c r="E283" s="115">
        <v>19869782.032693747</v>
      </c>
      <c r="F283" s="2">
        <v>9157286</v>
      </c>
      <c r="G283" s="6">
        <v>483007.16399999999</v>
      </c>
      <c r="H283" s="2">
        <v>736715.98773079214</v>
      </c>
      <c r="I283" s="2">
        <v>10053426.406313349</v>
      </c>
      <c r="J283" s="2">
        <v>-151663</v>
      </c>
      <c r="K283" s="2">
        <v>-290000</v>
      </c>
      <c r="L283" s="24">
        <v>-17876.82</v>
      </c>
      <c r="M283" s="128">
        <v>136867.34535039187</v>
      </c>
      <c r="N283" s="129">
        <v>40.807198971494294</v>
      </c>
      <c r="P283" s="155">
        <v>7991978.6241952581</v>
      </c>
      <c r="Q283" s="111">
        <v>4147393</v>
      </c>
      <c r="R283" s="2">
        <v>736715.98773079214</v>
      </c>
      <c r="S283" s="2">
        <v>300039.55680541787</v>
      </c>
      <c r="T283" s="24">
        <v>3835228.4066364258</v>
      </c>
      <c r="U283" s="24">
        <v>-89394.025985422268</v>
      </c>
      <c r="V283" s="2">
        <v>-151663</v>
      </c>
      <c r="W283" s="2">
        <v>-290000</v>
      </c>
      <c r="X283" s="2">
        <v>39606.693697379516</v>
      </c>
      <c r="Y283" s="123">
        <v>535947.99468933512</v>
      </c>
      <c r="Z283" s="124">
        <v>159.79367760564554</v>
      </c>
      <c r="AB283" s="125">
        <v>399080.64933894324</v>
      </c>
      <c r="AC283" s="126">
        <v>118.98647863415124</v>
      </c>
      <c r="AE283" s="256">
        <v>-114.62267141263567</v>
      </c>
      <c r="AF283" s="54">
        <v>-93.98647863415124</v>
      </c>
      <c r="AG283" s="278">
        <v>-68.98647863415124</v>
      </c>
      <c r="AH283" s="278">
        <v>-43.98647863415124</v>
      </c>
      <c r="AI283" s="281">
        <v>-18.98647863415124</v>
      </c>
    </row>
    <row r="284" spans="1:35" x14ac:dyDescent="0.2">
      <c r="A284" s="132">
        <v>850</v>
      </c>
      <c r="B284" s="6" t="s">
        <v>273</v>
      </c>
      <c r="C284" s="6">
        <v>13</v>
      </c>
      <c r="D284" s="2">
        <v>2472</v>
      </c>
      <c r="E284" s="115">
        <v>14126668.232030995</v>
      </c>
      <c r="F284" s="2">
        <v>6749975</v>
      </c>
      <c r="G284" s="6">
        <v>382699.31200000003</v>
      </c>
      <c r="H284" s="2">
        <v>573673.88476712338</v>
      </c>
      <c r="I284" s="2">
        <v>7008143.8263666546</v>
      </c>
      <c r="J284" s="2">
        <v>-575024</v>
      </c>
      <c r="K284" s="2">
        <v>11000</v>
      </c>
      <c r="L284" s="24">
        <v>341049.92505118321</v>
      </c>
      <c r="M284" s="128">
        <v>-317250.13394839945</v>
      </c>
      <c r="N284" s="129">
        <v>-128.33743282702244</v>
      </c>
      <c r="P284" s="155">
        <v>6381530.3324266989</v>
      </c>
      <c r="Q284" s="111">
        <v>2873733</v>
      </c>
      <c r="R284" s="2">
        <v>573673.88476712338</v>
      </c>
      <c r="S284" s="2">
        <v>237729.25231853983</v>
      </c>
      <c r="T284" s="24">
        <v>2503387.3007182297</v>
      </c>
      <c r="U284" s="24">
        <v>213106.11313388147</v>
      </c>
      <c r="V284" s="2">
        <v>-575024</v>
      </c>
      <c r="W284" s="2">
        <v>11000</v>
      </c>
      <c r="X284" s="2">
        <v>29423.343972459119</v>
      </c>
      <c r="Y284" s="123">
        <v>-514501.43751646578</v>
      </c>
      <c r="Z284" s="124">
        <v>-208.13164948077096</v>
      </c>
      <c r="AB284" s="125">
        <v>-197251.30356806633</v>
      </c>
      <c r="AC284" s="126">
        <v>-79.794216653748521</v>
      </c>
      <c r="AE284" s="256">
        <v>84.158023875264107</v>
      </c>
      <c r="AF284" s="54">
        <v>54.794216653748521</v>
      </c>
      <c r="AG284" s="278">
        <v>29.794216653748521</v>
      </c>
      <c r="AH284" s="278">
        <v>4.7942166537485207</v>
      </c>
      <c r="AI284" s="281">
        <v>0</v>
      </c>
    </row>
    <row r="285" spans="1:35" x14ac:dyDescent="0.2">
      <c r="A285" s="132">
        <v>851</v>
      </c>
      <c r="B285" s="6" t="s">
        <v>274</v>
      </c>
      <c r="C285" s="6">
        <v>19</v>
      </c>
      <c r="D285" s="2">
        <v>22322</v>
      </c>
      <c r="E285" s="115">
        <v>121452501.70990556</v>
      </c>
      <c r="F285" s="2">
        <v>72229517</v>
      </c>
      <c r="G285" s="6">
        <v>2309776.1780000003</v>
      </c>
      <c r="H285" s="2">
        <v>6207535.1661527101</v>
      </c>
      <c r="I285" s="2">
        <v>41065352.716150686</v>
      </c>
      <c r="J285" s="2">
        <v>-1680662</v>
      </c>
      <c r="K285" s="2">
        <v>-269000</v>
      </c>
      <c r="L285" s="24">
        <v>-118976.26</v>
      </c>
      <c r="M285" s="128">
        <v>-1471006.3896021747</v>
      </c>
      <c r="N285" s="129">
        <v>-65.899399229557147</v>
      </c>
      <c r="P285" s="155">
        <v>50731530.411800683</v>
      </c>
      <c r="Q285" s="111">
        <v>30186994</v>
      </c>
      <c r="R285" s="2">
        <v>6207535.1661527101</v>
      </c>
      <c r="S285" s="2">
        <v>1434811.4736592853</v>
      </c>
      <c r="T285" s="24">
        <v>16045656.521499902</v>
      </c>
      <c r="U285" s="24">
        <v>-1839072.8236616366</v>
      </c>
      <c r="V285" s="2">
        <v>-1680662</v>
      </c>
      <c r="W285" s="2">
        <v>-269000</v>
      </c>
      <c r="X285" s="2">
        <v>276370.62492105452</v>
      </c>
      <c r="Y285" s="123">
        <v>-368897.44922937453</v>
      </c>
      <c r="Z285" s="124">
        <v>-16.526182655200007</v>
      </c>
      <c r="AB285" s="125">
        <v>1102108.9403728002</v>
      </c>
      <c r="AC285" s="126">
        <v>49.373216574357144</v>
      </c>
      <c r="AE285" s="256">
        <v>-45.009409352841558</v>
      </c>
      <c r="AF285" s="54">
        <v>-24.373216574357144</v>
      </c>
      <c r="AG285" s="278">
        <v>0</v>
      </c>
      <c r="AH285" s="278">
        <v>0</v>
      </c>
      <c r="AI285" s="281">
        <v>0</v>
      </c>
    </row>
    <row r="286" spans="1:35" x14ac:dyDescent="0.2">
      <c r="A286" s="132">
        <v>853</v>
      </c>
      <c r="B286" s="6" t="s">
        <v>275</v>
      </c>
      <c r="C286" s="6">
        <v>2</v>
      </c>
      <c r="D286" s="2">
        <v>183824</v>
      </c>
      <c r="E286" s="115">
        <v>1048045938.1590903</v>
      </c>
      <c r="F286" s="2">
        <v>603490384</v>
      </c>
      <c r="G286" s="6">
        <v>67238075.826999992</v>
      </c>
      <c r="H286" s="2">
        <v>51894257.180409759</v>
      </c>
      <c r="I286" s="2">
        <v>235581204.37967327</v>
      </c>
      <c r="J286" s="2">
        <v>37661445</v>
      </c>
      <c r="K286" s="2">
        <v>45272000</v>
      </c>
      <c r="L286" s="24">
        <v>7160477.5166786779</v>
      </c>
      <c r="M286" s="128">
        <v>-14069049.288685905</v>
      </c>
      <c r="N286" s="129">
        <v>-76.535432199744889</v>
      </c>
      <c r="P286" s="155">
        <v>443538508.66158879</v>
      </c>
      <c r="Q286" s="111">
        <v>233928566</v>
      </c>
      <c r="R286" s="2">
        <v>51894257.180409759</v>
      </c>
      <c r="S286" s="2">
        <v>41767667.180154204</v>
      </c>
      <c r="T286" s="24">
        <v>44082227.303808443</v>
      </c>
      <c r="U286" s="24">
        <v>-23504397.099228621</v>
      </c>
      <c r="V286" s="2">
        <v>37661445</v>
      </c>
      <c r="W286" s="2">
        <v>45272000</v>
      </c>
      <c r="X286" s="2">
        <v>2377181.9436423942</v>
      </c>
      <c r="Y286" s="123">
        <v>-10059561.152802587</v>
      </c>
      <c r="Z286" s="124">
        <v>-54.723872578132273</v>
      </c>
      <c r="AB286" s="125">
        <v>4009488.1358833183</v>
      </c>
      <c r="AC286" s="126">
        <v>21.81155962161262</v>
      </c>
      <c r="AE286" s="256">
        <v>-17.447752400097031</v>
      </c>
      <c r="AF286" s="54">
        <v>0</v>
      </c>
      <c r="AG286" s="278">
        <v>0</v>
      </c>
      <c r="AH286" s="278">
        <v>0</v>
      </c>
      <c r="AI286" s="281">
        <v>0</v>
      </c>
    </row>
    <row r="287" spans="1:35" x14ac:dyDescent="0.2">
      <c r="A287" s="132">
        <v>854</v>
      </c>
      <c r="B287" s="6" t="s">
        <v>276</v>
      </c>
      <c r="C287" s="6">
        <v>19</v>
      </c>
      <c r="D287" s="2">
        <v>3676</v>
      </c>
      <c r="E287" s="115">
        <v>27190442.362744033</v>
      </c>
      <c r="F287" s="2">
        <v>10062425</v>
      </c>
      <c r="G287" s="6">
        <v>580624.52500000002</v>
      </c>
      <c r="H287" s="2">
        <v>726031.10260154842</v>
      </c>
      <c r="I287" s="2">
        <v>15318214.066194925</v>
      </c>
      <c r="J287" s="2">
        <v>-312678</v>
      </c>
      <c r="K287" s="2">
        <v>286000</v>
      </c>
      <c r="L287" s="24">
        <v>-4464.7301370090954</v>
      </c>
      <c r="M287" s="128">
        <v>-525360.93881054979</v>
      </c>
      <c r="N287" s="129">
        <v>-142.91646866445859</v>
      </c>
      <c r="P287" s="155">
        <v>8024873.632626784</v>
      </c>
      <c r="Q287" s="111">
        <v>4188922</v>
      </c>
      <c r="R287" s="2">
        <v>726031.10260154842</v>
      </c>
      <c r="S287" s="2">
        <v>360678.55331304419</v>
      </c>
      <c r="T287" s="24">
        <v>3428954.7012561858</v>
      </c>
      <c r="U287" s="24">
        <v>-341667.80110927281</v>
      </c>
      <c r="V287" s="2">
        <v>-312678</v>
      </c>
      <c r="W287" s="2">
        <v>286000</v>
      </c>
      <c r="X287" s="2">
        <v>44145.70950002606</v>
      </c>
      <c r="Y287" s="123">
        <v>355512.6329347482</v>
      </c>
      <c r="Z287" s="124">
        <v>96.711815270606152</v>
      </c>
      <c r="AB287" s="125">
        <v>880873.57174529799</v>
      </c>
      <c r="AC287" s="126">
        <v>239.62828393506473</v>
      </c>
      <c r="AE287" s="256">
        <v>-235.26447671354919</v>
      </c>
      <c r="AF287" s="54">
        <v>-214.62828393506476</v>
      </c>
      <c r="AG287" s="278">
        <v>-189.62828393506476</v>
      </c>
      <c r="AH287" s="278">
        <v>-164.62828393506476</v>
      </c>
      <c r="AI287" s="281">
        <v>-139.62828393506476</v>
      </c>
    </row>
    <row r="288" spans="1:35" x14ac:dyDescent="0.2">
      <c r="A288" s="132">
        <v>857</v>
      </c>
      <c r="B288" s="6" t="s">
        <v>277</v>
      </c>
      <c r="C288" s="6">
        <v>11</v>
      </c>
      <c r="D288" s="2">
        <v>2750</v>
      </c>
      <c r="E288" s="115">
        <v>18312514.735228751</v>
      </c>
      <c r="F288" s="2">
        <v>7124146</v>
      </c>
      <c r="G288" s="6">
        <v>606656.58399999992</v>
      </c>
      <c r="H288" s="2">
        <v>970205.90716378798</v>
      </c>
      <c r="I288" s="2">
        <v>10163032.057168212</v>
      </c>
      <c r="J288" s="2">
        <v>-83494</v>
      </c>
      <c r="K288" s="2">
        <v>305000</v>
      </c>
      <c r="L288" s="24">
        <v>-14657.5</v>
      </c>
      <c r="M288" s="128">
        <v>787689.31310324743</v>
      </c>
      <c r="N288" s="129">
        <v>286.43247749208996</v>
      </c>
      <c r="P288" s="155">
        <v>6122656.6206550598</v>
      </c>
      <c r="Q288" s="111">
        <v>3368528</v>
      </c>
      <c r="R288" s="2">
        <v>970205.90716378798</v>
      </c>
      <c r="S288" s="2">
        <v>376849.42618459533</v>
      </c>
      <c r="T288" s="24">
        <v>1749249.2412838275</v>
      </c>
      <c r="U288" s="24">
        <v>118884.47089343508</v>
      </c>
      <c r="V288" s="2">
        <v>-83494</v>
      </c>
      <c r="W288" s="2">
        <v>305000</v>
      </c>
      <c r="X288" s="2">
        <v>32133.623843934402</v>
      </c>
      <c r="Y288" s="123">
        <v>714700.04871452041</v>
      </c>
      <c r="Z288" s="124">
        <v>259.89092680528017</v>
      </c>
      <c r="AB288" s="125">
        <v>-72989.264388727024</v>
      </c>
      <c r="AC288" s="126">
        <v>-26.541550686809828</v>
      </c>
      <c r="AE288" s="256">
        <v>30.905357908325357</v>
      </c>
      <c r="AF288" s="54">
        <v>1.541550686809785</v>
      </c>
      <c r="AG288" s="278">
        <v>0</v>
      </c>
      <c r="AH288" s="278">
        <v>0</v>
      </c>
      <c r="AI288" s="281">
        <v>0</v>
      </c>
    </row>
    <row r="289" spans="1:35" x14ac:dyDescent="0.2">
      <c r="A289" s="132">
        <v>858</v>
      </c>
      <c r="B289" s="6" t="s">
        <v>278</v>
      </c>
      <c r="C289" s="6">
        <v>1</v>
      </c>
      <c r="D289" s="2">
        <v>38198</v>
      </c>
      <c r="E289" s="115">
        <v>195383664.58944258</v>
      </c>
      <c r="F289" s="2">
        <v>159339119</v>
      </c>
      <c r="G289" s="6">
        <v>5659697.2389999991</v>
      </c>
      <c r="H289" s="2">
        <v>8553262.6070146523</v>
      </c>
      <c r="I289" s="2">
        <v>28020010.03702705</v>
      </c>
      <c r="J289" s="2">
        <v>-5409463</v>
      </c>
      <c r="K289" s="2">
        <v>286000</v>
      </c>
      <c r="L289" s="24">
        <v>-203595.34</v>
      </c>
      <c r="M289" s="128">
        <v>1268556.6335991288</v>
      </c>
      <c r="N289" s="129">
        <v>33.21002758257314</v>
      </c>
      <c r="P289" s="155">
        <v>87372098.777235627</v>
      </c>
      <c r="Q289" s="111">
        <v>60679091</v>
      </c>
      <c r="R289" s="2">
        <v>8553262.6070146523</v>
      </c>
      <c r="S289" s="2">
        <v>3515751.2720502978</v>
      </c>
      <c r="T289" s="24">
        <v>21993340.070039786</v>
      </c>
      <c r="U289" s="24">
        <v>289518.28162760893</v>
      </c>
      <c r="V289" s="2">
        <v>-5409463</v>
      </c>
      <c r="W289" s="2">
        <v>286000</v>
      </c>
      <c r="X289" s="2">
        <v>518226.63649879122</v>
      </c>
      <c r="Y289" s="123">
        <v>3053628.0899955034</v>
      </c>
      <c r="Z289" s="124">
        <v>79.942093564990401</v>
      </c>
      <c r="AB289" s="125">
        <v>1785071.4563963746</v>
      </c>
      <c r="AC289" s="126">
        <v>46.732065982417261</v>
      </c>
      <c r="AE289" s="256">
        <v>-42.368258760901675</v>
      </c>
      <c r="AF289" s="54">
        <v>-21.732065982417261</v>
      </c>
      <c r="AG289" s="278">
        <v>0</v>
      </c>
      <c r="AH289" s="278">
        <v>0</v>
      </c>
      <c r="AI289" s="281">
        <v>0</v>
      </c>
    </row>
    <row r="290" spans="1:35" x14ac:dyDescent="0.2">
      <c r="A290" s="132">
        <v>859</v>
      </c>
      <c r="B290" s="6" t="s">
        <v>279</v>
      </c>
      <c r="C290" s="6">
        <v>17</v>
      </c>
      <c r="D290" s="2">
        <v>6735</v>
      </c>
      <c r="E290" s="115">
        <v>36733313.728154771</v>
      </c>
      <c r="F290" s="2">
        <v>16606756</v>
      </c>
      <c r="G290" s="6">
        <v>397940.90299999999</v>
      </c>
      <c r="H290" s="2">
        <v>880736.87347706954</v>
      </c>
      <c r="I290" s="2">
        <v>20371232.388791107</v>
      </c>
      <c r="J290" s="2">
        <v>-1495899</v>
      </c>
      <c r="K290" s="2">
        <v>-186000</v>
      </c>
      <c r="L290" s="24">
        <v>89822.980004389552</v>
      </c>
      <c r="M290" s="128">
        <v>-248369.54289098526</v>
      </c>
      <c r="N290" s="129">
        <v>-36.877437697250969</v>
      </c>
      <c r="P290" s="155">
        <v>17321412.678392176</v>
      </c>
      <c r="Q290" s="111">
        <v>7029727</v>
      </c>
      <c r="R290" s="2">
        <v>880736.87347706954</v>
      </c>
      <c r="S290" s="2">
        <v>247197.18685345998</v>
      </c>
      <c r="T290" s="24">
        <v>13400980.768068518</v>
      </c>
      <c r="U290" s="24">
        <v>-1279690.8408746268</v>
      </c>
      <c r="V290" s="2">
        <v>-1495899</v>
      </c>
      <c r="W290" s="2">
        <v>-186000</v>
      </c>
      <c r="X290" s="2">
        <v>78047.635430675175</v>
      </c>
      <c r="Y290" s="123">
        <v>1353686.9445629194</v>
      </c>
      <c r="Z290" s="124">
        <v>200.99286482003259</v>
      </c>
      <c r="AB290" s="125">
        <v>1602056.4874539047</v>
      </c>
      <c r="AC290" s="126">
        <v>237.87030251728356</v>
      </c>
      <c r="AE290" s="256">
        <v>-233.50649529576799</v>
      </c>
      <c r="AF290" s="54">
        <v>-212.87030251728356</v>
      </c>
      <c r="AG290" s="278">
        <v>-187.87030251728356</v>
      </c>
      <c r="AH290" s="278">
        <v>-162.87030251728356</v>
      </c>
      <c r="AI290" s="281">
        <v>-137.87030251728356</v>
      </c>
    </row>
    <row r="291" spans="1:35" x14ac:dyDescent="0.2">
      <c r="A291" s="132">
        <v>886</v>
      </c>
      <c r="B291" s="6" t="s">
        <v>280</v>
      </c>
      <c r="C291" s="6">
        <v>4</v>
      </c>
      <c r="D291" s="2">
        <v>13322</v>
      </c>
      <c r="E291" s="115">
        <v>72172997.76106742</v>
      </c>
      <c r="F291" s="2">
        <v>45691406</v>
      </c>
      <c r="G291" s="6">
        <v>1233583.9180000001</v>
      </c>
      <c r="H291" s="2">
        <v>2441628.7281572367</v>
      </c>
      <c r="I291" s="2">
        <v>21317518.015471648</v>
      </c>
      <c r="J291" s="2">
        <v>-1157575</v>
      </c>
      <c r="K291" s="2">
        <v>10000</v>
      </c>
      <c r="L291" s="24">
        <v>-71006.259999999995</v>
      </c>
      <c r="M291" s="128">
        <v>-2565429.8394385334</v>
      </c>
      <c r="N291" s="129">
        <v>-192.57092324264624</v>
      </c>
      <c r="P291" s="155">
        <v>30480410.051891033</v>
      </c>
      <c r="Q291" s="111">
        <v>19126442</v>
      </c>
      <c r="R291" s="2">
        <v>2441628.7281572367</v>
      </c>
      <c r="S291" s="2">
        <v>766290.8536880645</v>
      </c>
      <c r="T291" s="24">
        <v>8321841.0164979873</v>
      </c>
      <c r="U291" s="24">
        <v>-812223.59519200155</v>
      </c>
      <c r="V291" s="2">
        <v>-1157575</v>
      </c>
      <c r="W291" s="2">
        <v>10000</v>
      </c>
      <c r="X291" s="2">
        <v>167255.5174362541</v>
      </c>
      <c r="Y291" s="123">
        <v>-1616750.5313034877</v>
      </c>
      <c r="Z291" s="124">
        <v>-121.35944537633146</v>
      </c>
      <c r="AB291" s="125">
        <v>948679.30813504569</v>
      </c>
      <c r="AC291" s="126">
        <v>71.211477866314794</v>
      </c>
      <c r="AE291" s="256">
        <v>-66.847670644799209</v>
      </c>
      <c r="AF291" s="54">
        <v>-46.21147786631478</v>
      </c>
      <c r="AG291" s="278">
        <v>-21.21147786631478</v>
      </c>
      <c r="AH291" s="278">
        <v>0</v>
      </c>
      <c r="AI291" s="281">
        <v>0</v>
      </c>
    </row>
    <row r="292" spans="1:35" x14ac:dyDescent="0.2">
      <c r="A292" s="132">
        <v>887</v>
      </c>
      <c r="B292" s="6" t="s">
        <v>281</v>
      </c>
      <c r="C292" s="6">
        <v>6</v>
      </c>
      <c r="D292" s="2">
        <v>4984</v>
      </c>
      <c r="E292" s="115">
        <v>27902791.739137296</v>
      </c>
      <c r="F292" s="2">
        <v>14807824</v>
      </c>
      <c r="G292" s="6">
        <v>769997.97199999995</v>
      </c>
      <c r="H292" s="2">
        <v>1564655.7338129836</v>
      </c>
      <c r="I292" s="2">
        <v>14372934.818396384</v>
      </c>
      <c r="J292" s="2">
        <v>-701258</v>
      </c>
      <c r="K292" s="2">
        <v>6000</v>
      </c>
      <c r="L292" s="24">
        <v>-26564.720000000001</v>
      </c>
      <c r="M292" s="128">
        <v>2943927.5050720698</v>
      </c>
      <c r="N292" s="129">
        <v>590.67566313645057</v>
      </c>
      <c r="P292" s="155">
        <v>10012635.995722817</v>
      </c>
      <c r="Q292" s="111">
        <v>6929802</v>
      </c>
      <c r="R292" s="2">
        <v>1564655.7338129836</v>
      </c>
      <c r="S292" s="2">
        <v>478315.57682641438</v>
      </c>
      <c r="T292" s="24">
        <v>3208087.4896719716</v>
      </c>
      <c r="U292" s="24">
        <v>814360.64740184613</v>
      </c>
      <c r="V292" s="2">
        <v>-701258</v>
      </c>
      <c r="W292" s="2">
        <v>6000</v>
      </c>
      <c r="X292" s="2">
        <v>59660.597965533649</v>
      </c>
      <c r="Y292" s="123">
        <v>2346988.0499559324</v>
      </c>
      <c r="Z292" s="124">
        <v>470.90450440528338</v>
      </c>
      <c r="AB292" s="125">
        <v>-596939.4551161374</v>
      </c>
      <c r="AC292" s="126">
        <v>-119.77115873116722</v>
      </c>
      <c r="AE292" s="256">
        <v>124.13496595268276</v>
      </c>
      <c r="AF292" s="54">
        <v>94.771158731167191</v>
      </c>
      <c r="AG292" s="278">
        <v>69.771158731167191</v>
      </c>
      <c r="AH292" s="278">
        <v>44.771158731167191</v>
      </c>
      <c r="AI292" s="281">
        <v>19.771158731167191</v>
      </c>
    </row>
    <row r="293" spans="1:35" x14ac:dyDescent="0.2">
      <c r="A293" s="132">
        <v>889</v>
      </c>
      <c r="B293" s="6" t="s">
        <v>282</v>
      </c>
      <c r="C293" s="6">
        <v>17</v>
      </c>
      <c r="D293" s="2">
        <v>2907</v>
      </c>
      <c r="E293" s="115">
        <v>22122740.387373921</v>
      </c>
      <c r="F293" s="2">
        <v>7003826</v>
      </c>
      <c r="G293" s="6">
        <v>761663.83</v>
      </c>
      <c r="H293" s="2">
        <v>2650673.9249362713</v>
      </c>
      <c r="I293" s="2">
        <v>12274064.682386236</v>
      </c>
      <c r="J293" s="2">
        <v>-23000</v>
      </c>
      <c r="K293" s="2">
        <v>38000</v>
      </c>
      <c r="L293" s="24">
        <v>544933.82215149188</v>
      </c>
      <c r="M293" s="128">
        <v>37554.227797092404</v>
      </c>
      <c r="N293" s="129">
        <v>12.918551013791676</v>
      </c>
      <c r="P293" s="155">
        <v>10490129.651611729</v>
      </c>
      <c r="Q293" s="111">
        <v>3005454</v>
      </c>
      <c r="R293" s="2">
        <v>2650673.9249362713</v>
      </c>
      <c r="S293" s="2">
        <v>473138.48534949921</v>
      </c>
      <c r="T293" s="24">
        <v>3529890.9091934022</v>
      </c>
      <c r="U293" s="24">
        <v>625224.1009043206</v>
      </c>
      <c r="V293" s="2">
        <v>-23000</v>
      </c>
      <c r="W293" s="2">
        <v>38000</v>
      </c>
      <c r="X293" s="2">
        <v>34074.556182078719</v>
      </c>
      <c r="Y293" s="123">
        <v>-156673.67504615523</v>
      </c>
      <c r="Z293" s="124">
        <v>-53.895313053372973</v>
      </c>
      <c r="AB293" s="125">
        <v>-194227.90284324763</v>
      </c>
      <c r="AC293" s="126">
        <v>-66.813864067164644</v>
      </c>
      <c r="AE293" s="256">
        <v>71.177671288680244</v>
      </c>
      <c r="AF293" s="54">
        <v>41.813864067164644</v>
      </c>
      <c r="AG293" s="278">
        <v>16.813864067164644</v>
      </c>
      <c r="AH293" s="278">
        <v>0</v>
      </c>
      <c r="AI293" s="281">
        <v>0</v>
      </c>
    </row>
    <row r="294" spans="1:35" x14ac:dyDescent="0.2">
      <c r="A294" s="132">
        <v>890</v>
      </c>
      <c r="B294" s="6" t="s">
        <v>283</v>
      </c>
      <c r="C294" s="6">
        <v>19</v>
      </c>
      <c r="D294" s="2">
        <v>1260</v>
      </c>
      <c r="E294" s="115">
        <v>11062052.977508429</v>
      </c>
      <c r="F294" s="2">
        <v>3750854</v>
      </c>
      <c r="G294" s="6">
        <v>114001.25399999997</v>
      </c>
      <c r="H294" s="2">
        <v>621306.21262656339</v>
      </c>
      <c r="I294" s="2">
        <v>7025258.9162657075</v>
      </c>
      <c r="J294" s="2">
        <v>9525</v>
      </c>
      <c r="K294" s="2">
        <v>-40000</v>
      </c>
      <c r="L294" s="24">
        <v>-278190.19646761677</v>
      </c>
      <c r="M294" s="128">
        <v>697082.60185145889</v>
      </c>
      <c r="N294" s="129">
        <v>553.2401601995706</v>
      </c>
      <c r="P294" s="155">
        <v>4981669.8307837099</v>
      </c>
      <c r="Q294" s="111">
        <v>1611305</v>
      </c>
      <c r="R294" s="2">
        <v>621306.21262656339</v>
      </c>
      <c r="S294" s="2">
        <v>70816.518417979125</v>
      </c>
      <c r="T294" s="24">
        <v>2835344.756927364</v>
      </c>
      <c r="U294" s="24">
        <v>293901.8461502479</v>
      </c>
      <c r="V294" s="2">
        <v>9525</v>
      </c>
      <c r="W294" s="2">
        <v>-40000</v>
      </c>
      <c r="X294" s="2">
        <v>15202.722315664298</v>
      </c>
      <c r="Y294" s="123">
        <v>435732.22565410938</v>
      </c>
      <c r="Z294" s="124">
        <v>345.81922670961063</v>
      </c>
      <c r="AB294" s="125">
        <v>-261350.37619734951</v>
      </c>
      <c r="AC294" s="126">
        <v>-207.42093348995994</v>
      </c>
      <c r="AE294" s="256">
        <v>211.78474071147554</v>
      </c>
      <c r="AF294" s="54">
        <v>182.42093348995996</v>
      </c>
      <c r="AG294" s="278">
        <v>157.42093348995996</v>
      </c>
      <c r="AH294" s="278">
        <v>132.42093348995996</v>
      </c>
      <c r="AI294" s="281">
        <v>107.42093348995996</v>
      </c>
    </row>
    <row r="295" spans="1:35" x14ac:dyDescent="0.2">
      <c r="A295" s="132">
        <v>892</v>
      </c>
      <c r="B295" s="6" t="s">
        <v>284</v>
      </c>
      <c r="C295" s="6">
        <v>13</v>
      </c>
      <c r="D295" s="2">
        <v>3611</v>
      </c>
      <c r="E295" s="115">
        <v>19865718.22115878</v>
      </c>
      <c r="F295" s="2">
        <v>9252906</v>
      </c>
      <c r="G295" s="6">
        <v>451980.83400000003</v>
      </c>
      <c r="H295" s="2">
        <v>587340.59019892802</v>
      </c>
      <c r="I295" s="2">
        <v>10205248.327981038</v>
      </c>
      <c r="J295" s="2">
        <v>-669083</v>
      </c>
      <c r="K295" s="2">
        <v>138000</v>
      </c>
      <c r="L295" s="24">
        <v>216361.08549490836</v>
      </c>
      <c r="M295" s="128">
        <v>-115686.55447371941</v>
      </c>
      <c r="N295" s="129">
        <v>-32.037262385411083</v>
      </c>
      <c r="P295" s="155">
        <v>9377791.2684451509</v>
      </c>
      <c r="Q295" s="111">
        <v>3935043</v>
      </c>
      <c r="R295" s="2">
        <v>587340.59019892802</v>
      </c>
      <c r="S295" s="2">
        <v>280766.28925094608</v>
      </c>
      <c r="T295" s="24">
        <v>5248009.7563194958</v>
      </c>
      <c r="U295" s="24">
        <v>-108806.83607290166</v>
      </c>
      <c r="V295" s="2">
        <v>-669083</v>
      </c>
      <c r="W295" s="2">
        <v>138000</v>
      </c>
      <c r="X295" s="2">
        <v>42293.449857356653</v>
      </c>
      <c r="Y295" s="123">
        <v>75771.98110867478</v>
      </c>
      <c r="Z295" s="124">
        <v>20.983655804119298</v>
      </c>
      <c r="AB295" s="125">
        <v>191458.53558239419</v>
      </c>
      <c r="AC295" s="126">
        <v>53.020918189530377</v>
      </c>
      <c r="AE295" s="256">
        <v>-48.657110968014791</v>
      </c>
      <c r="AF295" s="54">
        <v>-28.020918189530377</v>
      </c>
      <c r="AG295" s="278">
        <v>-3.0209181895303772</v>
      </c>
      <c r="AH295" s="278">
        <v>0</v>
      </c>
      <c r="AI295" s="281">
        <v>0</v>
      </c>
    </row>
    <row r="296" spans="1:35" x14ac:dyDescent="0.2">
      <c r="A296" s="132">
        <v>893</v>
      </c>
      <c r="B296" s="6" t="s">
        <v>285</v>
      </c>
      <c r="C296" s="6">
        <v>15</v>
      </c>
      <c r="D296" s="2">
        <v>7533</v>
      </c>
      <c r="E296" s="115">
        <v>45278331.983570419</v>
      </c>
      <c r="F296" s="2">
        <v>22275992</v>
      </c>
      <c r="G296" s="6">
        <v>3218128.26</v>
      </c>
      <c r="H296" s="2">
        <v>2192170.0386229898</v>
      </c>
      <c r="I296" s="2">
        <v>17147773.900065172</v>
      </c>
      <c r="J296" s="2">
        <v>-601705</v>
      </c>
      <c r="K296" s="2">
        <v>-39000</v>
      </c>
      <c r="L296" s="24">
        <v>-40150.89</v>
      </c>
      <c r="M296" s="128">
        <v>-1044821.8948822623</v>
      </c>
      <c r="N296" s="129">
        <v>-138.69930902459345</v>
      </c>
      <c r="P296" s="155">
        <v>18480590.946131151</v>
      </c>
      <c r="Q296" s="111">
        <v>9803094</v>
      </c>
      <c r="R296" s="2">
        <v>2192170.0386229898</v>
      </c>
      <c r="S296" s="2">
        <v>1999071.3364934493</v>
      </c>
      <c r="T296" s="24">
        <v>6596344.5831076046</v>
      </c>
      <c r="U296" s="24">
        <v>-1337949.7030911609</v>
      </c>
      <c r="V296" s="2">
        <v>-601705</v>
      </c>
      <c r="W296" s="2">
        <v>-39000</v>
      </c>
      <c r="X296" s="2">
        <v>94184.038549099831</v>
      </c>
      <c r="Y296" s="123">
        <v>225618.34755083174</v>
      </c>
      <c r="Z296" s="124">
        <v>29.950663421058241</v>
      </c>
      <c r="AB296" s="125">
        <v>1270440.242433094</v>
      </c>
      <c r="AC296" s="126">
        <v>168.64997244565166</v>
      </c>
      <c r="AE296" s="256">
        <v>-164.28616522413611</v>
      </c>
      <c r="AF296" s="54">
        <v>-143.64997244565168</v>
      </c>
      <c r="AG296" s="278">
        <v>-118.64997244565168</v>
      </c>
      <c r="AH296" s="278">
        <v>-93.649972445651684</v>
      </c>
      <c r="AI296" s="281">
        <v>-68.649972445651684</v>
      </c>
    </row>
    <row r="297" spans="1:35" x14ac:dyDescent="0.2">
      <c r="A297" s="132">
        <v>895</v>
      </c>
      <c r="B297" s="6" t="s">
        <v>286</v>
      </c>
      <c r="C297" s="6">
        <v>2</v>
      </c>
      <c r="D297" s="2">
        <v>15567</v>
      </c>
      <c r="E297" s="115">
        <v>84423432.152770013</v>
      </c>
      <c r="F297" s="2">
        <v>53619178</v>
      </c>
      <c r="G297" s="6">
        <v>2809374.5609999998</v>
      </c>
      <c r="H297" s="2">
        <v>4894202.4009777252</v>
      </c>
      <c r="I297" s="2">
        <v>26184719.435152236</v>
      </c>
      <c r="J297" s="2">
        <v>-1867725</v>
      </c>
      <c r="K297" s="2">
        <v>475000</v>
      </c>
      <c r="L297" s="24">
        <v>-82972.11</v>
      </c>
      <c r="M297" s="128">
        <v>1774289.3543599404</v>
      </c>
      <c r="N297" s="129">
        <v>113.97760354338925</v>
      </c>
      <c r="P297" s="155">
        <v>28020791.137226526</v>
      </c>
      <c r="Q297" s="111">
        <v>22923280</v>
      </c>
      <c r="R297" s="2">
        <v>4894202.4009777252</v>
      </c>
      <c r="S297" s="2">
        <v>1745157.3413574779</v>
      </c>
      <c r="T297" s="24">
        <v>3541198.615228334</v>
      </c>
      <c r="U297" s="24">
        <v>-1507993.4749039521</v>
      </c>
      <c r="V297" s="2">
        <v>-1867725</v>
      </c>
      <c r="W297" s="2">
        <v>475000</v>
      </c>
      <c r="X297" s="2">
        <v>197688.88380337422</v>
      </c>
      <c r="Y297" s="123">
        <v>2380017.6292364299</v>
      </c>
      <c r="Z297" s="124">
        <v>152.88865094343353</v>
      </c>
      <c r="AB297" s="125">
        <v>605728.27487648954</v>
      </c>
      <c r="AC297" s="126">
        <v>38.911047400044296</v>
      </c>
      <c r="AE297" s="256">
        <v>-34.547240178528696</v>
      </c>
      <c r="AF297" s="54">
        <v>-13.911047400044282</v>
      </c>
      <c r="AG297" s="278">
        <v>0</v>
      </c>
      <c r="AH297" s="278">
        <v>0</v>
      </c>
      <c r="AI297" s="281">
        <v>0</v>
      </c>
    </row>
    <row r="298" spans="1:35" x14ac:dyDescent="0.2">
      <c r="A298" s="132">
        <v>905</v>
      </c>
      <c r="B298" s="6" t="s">
        <v>287</v>
      </c>
      <c r="C298" s="6">
        <v>15</v>
      </c>
      <c r="D298" s="2">
        <v>66965</v>
      </c>
      <c r="E298" s="115">
        <v>414312009.25450164</v>
      </c>
      <c r="F298" s="2">
        <v>234652672</v>
      </c>
      <c r="G298" s="6">
        <v>26723432.025000002</v>
      </c>
      <c r="H298" s="2">
        <v>20292018.856102441</v>
      </c>
      <c r="I298" s="2">
        <v>83858023.191166773</v>
      </c>
      <c r="J298" s="2">
        <v>23485202</v>
      </c>
      <c r="K298" s="2">
        <v>22886000</v>
      </c>
      <c r="L298" s="24">
        <v>-356923.45</v>
      </c>
      <c r="M298" s="128">
        <v>-2057737.7322324396</v>
      </c>
      <c r="N298" s="129">
        <v>-30.728555696743665</v>
      </c>
      <c r="P298" s="155">
        <v>186929166.69842878</v>
      </c>
      <c r="Q298" s="111">
        <v>94346591</v>
      </c>
      <c r="R298" s="2">
        <v>20292018.856102441</v>
      </c>
      <c r="S298" s="2">
        <v>16600347.362758188</v>
      </c>
      <c r="T298" s="24">
        <v>29696933.566878177</v>
      </c>
      <c r="U298" s="24">
        <v>-13326111.200339587</v>
      </c>
      <c r="V298" s="2">
        <v>23485202</v>
      </c>
      <c r="W298" s="2">
        <v>22886000</v>
      </c>
      <c r="X298" s="2">
        <v>878740.40256280347</v>
      </c>
      <c r="Y298" s="123">
        <v>7930555.2895332277</v>
      </c>
      <c r="Z298" s="124">
        <v>118.42836242116371</v>
      </c>
      <c r="AB298" s="125">
        <v>9988293.0217656679</v>
      </c>
      <c r="AC298" s="126">
        <v>149.1569181179074</v>
      </c>
      <c r="AE298" s="256">
        <v>-144.79311089639179</v>
      </c>
      <c r="AF298" s="54">
        <v>-124.15691811790737</v>
      </c>
      <c r="AG298" s="278">
        <v>-99.156918117907367</v>
      </c>
      <c r="AH298" s="278">
        <v>-74.156918117907367</v>
      </c>
      <c r="AI298" s="281">
        <v>-49.156918117907367</v>
      </c>
    </row>
    <row r="299" spans="1:35" x14ac:dyDescent="0.2">
      <c r="A299" s="132">
        <v>908</v>
      </c>
      <c r="B299" s="6" t="s">
        <v>288</v>
      </c>
      <c r="C299" s="6">
        <v>6</v>
      </c>
      <c r="D299" s="2">
        <v>21162</v>
      </c>
      <c r="E299" s="115">
        <v>118800127.77939939</v>
      </c>
      <c r="F299" s="2">
        <v>71374859</v>
      </c>
      <c r="G299" s="6">
        <v>3242321.3120000004</v>
      </c>
      <c r="H299" s="2">
        <v>4988617.9572388306</v>
      </c>
      <c r="I299" s="2">
        <v>36877166.946108617</v>
      </c>
      <c r="J299" s="2">
        <v>-282297</v>
      </c>
      <c r="K299" s="2">
        <v>3523000</v>
      </c>
      <c r="L299" s="24">
        <v>-112793.46</v>
      </c>
      <c r="M299" s="128">
        <v>1036333.895948044</v>
      </c>
      <c r="N299" s="129">
        <v>48.971453357340707</v>
      </c>
      <c r="P299" s="155">
        <v>49028011.157419547</v>
      </c>
      <c r="Q299" s="111">
        <v>28180102</v>
      </c>
      <c r="R299" s="2">
        <v>4988617.9572388306</v>
      </c>
      <c r="S299" s="2">
        <v>2014099.8353250949</v>
      </c>
      <c r="T299" s="24">
        <v>10384273.583020896</v>
      </c>
      <c r="U299" s="24">
        <v>207470.59527017214</v>
      </c>
      <c r="V299" s="2">
        <v>-282297</v>
      </c>
      <c r="W299" s="2">
        <v>3523000</v>
      </c>
      <c r="X299" s="2">
        <v>267860.82741196145</v>
      </c>
      <c r="Y299" s="123">
        <v>255116.64084740728</v>
      </c>
      <c r="Z299" s="124">
        <v>12.055412571940614</v>
      </c>
      <c r="AB299" s="125">
        <v>-781217.25510063674</v>
      </c>
      <c r="AC299" s="126">
        <v>-36.916040785400092</v>
      </c>
      <c r="AE299" s="256">
        <v>41.279848006915678</v>
      </c>
      <c r="AF299" s="54">
        <v>11.916040785400092</v>
      </c>
      <c r="AG299" s="278">
        <v>0</v>
      </c>
      <c r="AH299" s="278">
        <v>0</v>
      </c>
      <c r="AI299" s="281">
        <v>0</v>
      </c>
    </row>
    <row r="300" spans="1:35" x14ac:dyDescent="0.2">
      <c r="A300" s="132">
        <v>911</v>
      </c>
      <c r="B300" s="6" t="s">
        <v>289</v>
      </c>
      <c r="C300" s="6">
        <v>12</v>
      </c>
      <c r="D300" s="2">
        <v>2362</v>
      </c>
      <c r="E300" s="115">
        <v>17510636.183971141</v>
      </c>
      <c r="F300" s="2">
        <v>5751164</v>
      </c>
      <c r="G300" s="6">
        <v>851670.22900000005</v>
      </c>
      <c r="H300" s="2">
        <v>399034.82854127459</v>
      </c>
      <c r="I300" s="2">
        <v>10296149.691019576</v>
      </c>
      <c r="J300" s="2">
        <v>-629440</v>
      </c>
      <c r="K300" s="2">
        <v>-193000</v>
      </c>
      <c r="L300" s="24">
        <v>-12589.460000000001</v>
      </c>
      <c r="M300" s="128">
        <v>-1022467.9754102891</v>
      </c>
      <c r="N300" s="129">
        <v>-432.8822927223917</v>
      </c>
      <c r="P300" s="155">
        <v>6234237.6887355521</v>
      </c>
      <c r="Q300" s="111">
        <v>2542489</v>
      </c>
      <c r="R300" s="2">
        <v>399034.82854127459</v>
      </c>
      <c r="S300" s="2">
        <v>529049.62306838331</v>
      </c>
      <c r="T300" s="24">
        <v>2042855.9260013956</v>
      </c>
      <c r="U300" s="24">
        <v>288711.28175536363</v>
      </c>
      <c r="V300" s="2">
        <v>-629440</v>
      </c>
      <c r="W300" s="2">
        <v>-193000</v>
      </c>
      <c r="X300" s="2">
        <v>28007.180149998596</v>
      </c>
      <c r="Y300" s="123">
        <v>-1226529.8492191359</v>
      </c>
      <c r="Z300" s="124">
        <v>-519.27597342046397</v>
      </c>
      <c r="AB300" s="125">
        <v>-204061.87380884681</v>
      </c>
      <c r="AC300" s="126">
        <v>-86.393680698072316</v>
      </c>
      <c r="AE300" s="256">
        <v>90.757487919587845</v>
      </c>
      <c r="AF300" s="54">
        <v>61.393680698072274</v>
      </c>
      <c r="AG300" s="278">
        <v>36.393680698072274</v>
      </c>
      <c r="AH300" s="278">
        <v>11.393680698072274</v>
      </c>
      <c r="AI300" s="281">
        <v>0</v>
      </c>
    </row>
    <row r="301" spans="1:35" x14ac:dyDescent="0.2">
      <c r="A301" s="132">
        <v>915</v>
      </c>
      <c r="B301" s="6" t="s">
        <v>290</v>
      </c>
      <c r="C301" s="6">
        <v>11</v>
      </c>
      <c r="D301" s="2">
        <v>21860</v>
      </c>
      <c r="E301" s="115">
        <v>126031097.54797651</v>
      </c>
      <c r="F301" s="2">
        <v>72023293</v>
      </c>
      <c r="G301" s="6">
        <v>3403708.1930000004</v>
      </c>
      <c r="H301" s="2">
        <v>5246544.7780702785</v>
      </c>
      <c r="I301" s="2">
        <v>52109585.769858949</v>
      </c>
      <c r="J301" s="2">
        <v>-2734792</v>
      </c>
      <c r="K301" s="2">
        <v>2391000</v>
      </c>
      <c r="L301" s="24">
        <v>-116513.8</v>
      </c>
      <c r="M301" s="128">
        <v>6524755.9929527221</v>
      </c>
      <c r="N301" s="129">
        <v>298.47923115062775</v>
      </c>
      <c r="P301" s="155">
        <v>46623970.528370447</v>
      </c>
      <c r="Q301" s="111">
        <v>30740357</v>
      </c>
      <c r="R301" s="2">
        <v>5246544.7780702785</v>
      </c>
      <c r="S301" s="2">
        <v>2114351.8644015184</v>
      </c>
      <c r="T301" s="24">
        <v>7732476.5017508827</v>
      </c>
      <c r="U301" s="24">
        <v>3834910.3175060083</v>
      </c>
      <c r="V301" s="2">
        <v>-2734792</v>
      </c>
      <c r="W301" s="2">
        <v>2391000</v>
      </c>
      <c r="X301" s="2">
        <v>272709.5504217908</v>
      </c>
      <c r="Y301" s="123">
        <v>2973587.4837800264</v>
      </c>
      <c r="Z301" s="124">
        <v>136.02870465599389</v>
      </c>
      <c r="AB301" s="125">
        <v>-3551168.5091726957</v>
      </c>
      <c r="AC301" s="126">
        <v>-162.45052649463383</v>
      </c>
      <c r="AE301" s="256">
        <v>166.81433371614943</v>
      </c>
      <c r="AF301" s="54">
        <v>137.45052649463386</v>
      </c>
      <c r="AG301" s="278">
        <v>112.45052649463386</v>
      </c>
      <c r="AH301" s="278">
        <v>87.450526494633863</v>
      </c>
      <c r="AI301" s="281">
        <v>62.450526494633863</v>
      </c>
    </row>
    <row r="302" spans="1:35" x14ac:dyDescent="0.2">
      <c r="A302" s="132">
        <v>918</v>
      </c>
      <c r="B302" s="6" t="s">
        <v>291</v>
      </c>
      <c r="C302" s="6">
        <v>2</v>
      </c>
      <c r="D302" s="2">
        <v>2339</v>
      </c>
      <c r="E302" s="115">
        <v>14060880.345515545</v>
      </c>
      <c r="F302" s="2">
        <v>6719619</v>
      </c>
      <c r="G302" s="6">
        <v>292014.88100000005</v>
      </c>
      <c r="H302" s="2">
        <v>691862.46262775466</v>
      </c>
      <c r="I302" s="2">
        <v>6252506.5550760385</v>
      </c>
      <c r="J302" s="2">
        <v>-523418</v>
      </c>
      <c r="K302" s="2">
        <v>-116000</v>
      </c>
      <c r="L302" s="24">
        <v>217215.38545712002</v>
      </c>
      <c r="M302" s="128">
        <v>-961510.83226887241</v>
      </c>
      <c r="N302" s="129">
        <v>-411.07773931974026</v>
      </c>
      <c r="P302" s="155">
        <v>4208389.5058026053</v>
      </c>
      <c r="Q302" s="111">
        <v>3082089</v>
      </c>
      <c r="R302" s="2">
        <v>691862.46262775466</v>
      </c>
      <c r="S302" s="2">
        <v>181396.92742906575</v>
      </c>
      <c r="T302" s="24">
        <v>1467269.7971670912</v>
      </c>
      <c r="U302" s="24">
        <v>-877334.81716478709</v>
      </c>
      <c r="V302" s="2">
        <v>-523418</v>
      </c>
      <c r="W302" s="2">
        <v>-116000</v>
      </c>
      <c r="X302" s="2">
        <v>27852.552685954186</v>
      </c>
      <c r="Y302" s="123">
        <v>-274671.58305752696</v>
      </c>
      <c r="Z302" s="124">
        <v>-117.43120267530011</v>
      </c>
      <c r="AB302" s="125">
        <v>686839.24921134545</v>
      </c>
      <c r="AC302" s="126">
        <v>293.64653664444012</v>
      </c>
      <c r="AE302" s="256">
        <v>-289.2827294229246</v>
      </c>
      <c r="AF302" s="54">
        <v>-268.64653664444018</v>
      </c>
      <c r="AG302" s="278">
        <v>-243.64653664444018</v>
      </c>
      <c r="AH302" s="278">
        <v>-218.64653664444018</v>
      </c>
      <c r="AI302" s="281">
        <v>-193.64653664444018</v>
      </c>
    </row>
    <row r="303" spans="1:35" x14ac:dyDescent="0.2">
      <c r="A303" s="132">
        <v>921</v>
      </c>
      <c r="B303" s="6" t="s">
        <v>292</v>
      </c>
      <c r="C303" s="6">
        <v>11</v>
      </c>
      <c r="D303" s="2">
        <v>2244</v>
      </c>
      <c r="E303" s="115">
        <v>16201288.155047521</v>
      </c>
      <c r="F303" s="2">
        <v>5283478</v>
      </c>
      <c r="G303" s="6">
        <v>449582.18500000011</v>
      </c>
      <c r="H303" s="2">
        <v>529326.54994639661</v>
      </c>
      <c r="I303" s="2">
        <v>10240307.971149553</v>
      </c>
      <c r="J303" s="2">
        <v>-75639</v>
      </c>
      <c r="K303" s="2">
        <v>328000</v>
      </c>
      <c r="L303" s="24">
        <v>348666.39812972909</v>
      </c>
      <c r="M303" s="128">
        <v>205101.15291869873</v>
      </c>
      <c r="N303" s="129">
        <v>91.399800765908523</v>
      </c>
      <c r="P303" s="155">
        <v>5063418.466321459</v>
      </c>
      <c r="Q303" s="111">
        <v>2357127</v>
      </c>
      <c r="R303" s="2">
        <v>529326.54994639661</v>
      </c>
      <c r="S303" s="2">
        <v>279276.27080705459</v>
      </c>
      <c r="T303" s="24">
        <v>1563332.7064677267</v>
      </c>
      <c r="U303" s="24">
        <v>178163.14486457763</v>
      </c>
      <c r="V303" s="2">
        <v>-75639</v>
      </c>
      <c r="W303" s="2">
        <v>328000</v>
      </c>
      <c r="X303" s="2">
        <v>25871.871773640843</v>
      </c>
      <c r="Y303" s="123">
        <v>122040.07753793802</v>
      </c>
      <c r="Z303" s="124">
        <v>54.385061291416228</v>
      </c>
      <c r="AB303" s="125">
        <v>-83061.075380760711</v>
      </c>
      <c r="AC303" s="126">
        <v>-37.014739474492295</v>
      </c>
      <c r="AE303" s="256">
        <v>41.378546696007881</v>
      </c>
      <c r="AF303" s="54">
        <v>12.014739474492295</v>
      </c>
      <c r="AG303" s="278">
        <v>0</v>
      </c>
      <c r="AH303" s="278">
        <v>0</v>
      </c>
      <c r="AI303" s="281">
        <v>0</v>
      </c>
    </row>
    <row r="304" spans="1:35" x14ac:dyDescent="0.2">
      <c r="A304" s="132">
        <v>922</v>
      </c>
      <c r="B304" s="6" t="s">
        <v>293</v>
      </c>
      <c r="C304" s="6">
        <v>6</v>
      </c>
      <c r="D304" s="2">
        <v>4492</v>
      </c>
      <c r="E304" s="115">
        <v>25774067.554243553</v>
      </c>
      <c r="F304" s="2">
        <v>14698709</v>
      </c>
      <c r="G304" s="6">
        <v>371356.84700000001</v>
      </c>
      <c r="H304" s="2">
        <v>1146596.0347492557</v>
      </c>
      <c r="I304" s="2">
        <v>9555923.1948758177</v>
      </c>
      <c r="J304" s="2">
        <v>-1074147</v>
      </c>
      <c r="K304" s="2">
        <v>-190000</v>
      </c>
      <c r="L304" s="24">
        <v>332576.44122492272</v>
      </c>
      <c r="M304" s="128">
        <v>-1598205.9188434009</v>
      </c>
      <c r="N304" s="129">
        <v>-355.78938531687464</v>
      </c>
      <c r="P304" s="155">
        <v>11740814.910825949</v>
      </c>
      <c r="Q304" s="111">
        <v>6585402</v>
      </c>
      <c r="R304" s="2">
        <v>1146596.0347492557</v>
      </c>
      <c r="S304" s="2">
        <v>230683.41858080056</v>
      </c>
      <c r="T304" s="24">
        <v>5151130.9660118129</v>
      </c>
      <c r="U304" s="24">
        <v>-913542.6347802704</v>
      </c>
      <c r="V304" s="2">
        <v>-1074147</v>
      </c>
      <c r="W304" s="2">
        <v>-190000</v>
      </c>
      <c r="X304" s="2">
        <v>54809.675943557602</v>
      </c>
      <c r="Y304" s="123">
        <v>-749882.45032079332</v>
      </c>
      <c r="Z304" s="124">
        <v>-166.93732197702434</v>
      </c>
      <c r="AB304" s="125">
        <v>848323.46852260758</v>
      </c>
      <c r="AC304" s="126">
        <v>188.8520633398503</v>
      </c>
      <c r="AE304" s="256">
        <v>-184.48825611833473</v>
      </c>
      <c r="AF304" s="54">
        <v>-163.8520633398503</v>
      </c>
      <c r="AG304" s="278">
        <v>-138.8520633398503</v>
      </c>
      <c r="AH304" s="278">
        <v>-113.8520633398503</v>
      </c>
      <c r="AI304" s="281">
        <v>-88.852063339850304</v>
      </c>
    </row>
    <row r="305" spans="1:35" x14ac:dyDescent="0.2">
      <c r="A305" s="132">
        <v>924</v>
      </c>
      <c r="B305" s="6" t="s">
        <v>294</v>
      </c>
      <c r="C305" s="6">
        <v>16</v>
      </c>
      <c r="D305" s="2">
        <v>3342</v>
      </c>
      <c r="E305" s="115">
        <v>17924147.815149065</v>
      </c>
      <c r="F305" s="2">
        <v>9553312</v>
      </c>
      <c r="G305" s="6">
        <v>677393.74099999992</v>
      </c>
      <c r="H305" s="2">
        <v>711955.96909589041</v>
      </c>
      <c r="I305" s="2">
        <v>9913419.0007512532</v>
      </c>
      <c r="J305" s="2">
        <v>-35068</v>
      </c>
      <c r="K305" s="2">
        <v>673000</v>
      </c>
      <c r="L305" s="24">
        <v>-17812.86</v>
      </c>
      <c r="M305" s="128">
        <v>3587677.7556980778</v>
      </c>
      <c r="N305" s="129">
        <v>1073.512195002417</v>
      </c>
      <c r="P305" s="155">
        <v>6858494.374493639</v>
      </c>
      <c r="Q305" s="111">
        <v>4489749</v>
      </c>
      <c r="R305" s="2">
        <v>711955.96909589041</v>
      </c>
      <c r="S305" s="2">
        <v>420790.69003706123</v>
      </c>
      <c r="T305" s="24">
        <v>2795800.8342583696</v>
      </c>
      <c r="U305" s="24">
        <v>947904.35423829604</v>
      </c>
      <c r="V305" s="2">
        <v>-35068</v>
      </c>
      <c r="W305" s="2">
        <v>673000</v>
      </c>
      <c r="X305" s="2">
        <v>39841.17701387102</v>
      </c>
      <c r="Y305" s="123">
        <v>3185479.6501498492</v>
      </c>
      <c r="Z305" s="124">
        <v>953.16566431772867</v>
      </c>
      <c r="AB305" s="125">
        <v>-402198.1055482286</v>
      </c>
      <c r="AC305" s="126">
        <v>-120.34653068468839</v>
      </c>
      <c r="AE305" s="256">
        <v>124.7103379062039</v>
      </c>
      <c r="AF305" s="54">
        <v>95.346530684688332</v>
      </c>
      <c r="AG305" s="278">
        <v>70.346530684688332</v>
      </c>
      <c r="AH305" s="278">
        <v>45.346530684688332</v>
      </c>
      <c r="AI305" s="281">
        <v>20.346530684688332</v>
      </c>
    </row>
    <row r="306" spans="1:35" x14ac:dyDescent="0.2">
      <c r="A306" s="132">
        <v>925</v>
      </c>
      <c r="B306" s="6" t="s">
        <v>295</v>
      </c>
      <c r="C306" s="6">
        <v>11</v>
      </c>
      <c r="D306" s="2">
        <v>3816</v>
      </c>
      <c r="E306" s="115">
        <v>22696904.701265164</v>
      </c>
      <c r="F306" s="2">
        <v>9942424</v>
      </c>
      <c r="G306" s="6">
        <v>1841242.8160000001</v>
      </c>
      <c r="H306" s="2">
        <v>816649.29173079215</v>
      </c>
      <c r="I306" s="2">
        <v>10838307.478268074</v>
      </c>
      <c r="J306" s="2">
        <v>-140042</v>
      </c>
      <c r="K306" s="2">
        <v>863000</v>
      </c>
      <c r="L306" s="24">
        <v>-444448.80647988687</v>
      </c>
      <c r="M306" s="128">
        <v>1909125.6912135861</v>
      </c>
      <c r="N306" s="129">
        <v>500.2949924563905</v>
      </c>
      <c r="P306" s="155">
        <v>8736201.9320635982</v>
      </c>
      <c r="Q306" s="111">
        <v>4392117</v>
      </c>
      <c r="R306" s="2">
        <v>816649.29173079215</v>
      </c>
      <c r="S306" s="2">
        <v>1143762.9080048171</v>
      </c>
      <c r="T306" s="24">
        <v>2820352.6415559887</v>
      </c>
      <c r="U306" s="24">
        <v>464009.80967744731</v>
      </c>
      <c r="V306" s="2">
        <v>-140042</v>
      </c>
      <c r="W306" s="2">
        <v>863000</v>
      </c>
      <c r="X306" s="2">
        <v>46552.770029942774</v>
      </c>
      <c r="Y306" s="123">
        <v>1670200.4889353923</v>
      </c>
      <c r="Z306" s="124">
        <v>437.68356628285966</v>
      </c>
      <c r="AB306" s="125">
        <v>-238925.20227819378</v>
      </c>
      <c r="AC306" s="126">
        <v>-62.611426173530866</v>
      </c>
      <c r="AE306" s="256">
        <v>66.975233395046416</v>
      </c>
      <c r="AF306" s="54">
        <v>37.611426173530845</v>
      </c>
      <c r="AG306" s="278">
        <v>12.611426173530845</v>
      </c>
      <c r="AH306" s="278">
        <v>0</v>
      </c>
      <c r="AI306" s="281">
        <v>0</v>
      </c>
    </row>
    <row r="307" spans="1:35" x14ac:dyDescent="0.2">
      <c r="A307" s="132">
        <v>927</v>
      </c>
      <c r="B307" s="6" t="s">
        <v>296</v>
      </c>
      <c r="C307" s="6">
        <v>1</v>
      </c>
      <c r="D307" s="2">
        <v>28995</v>
      </c>
      <c r="E307" s="115">
        <v>146320406.34776008</v>
      </c>
      <c r="F307" s="2">
        <v>112363911</v>
      </c>
      <c r="G307" s="6">
        <v>2682356.773</v>
      </c>
      <c r="H307" s="2">
        <v>7439073.7689029183</v>
      </c>
      <c r="I307" s="2">
        <v>29317754.028549619</v>
      </c>
      <c r="J307" s="2">
        <v>-4390617</v>
      </c>
      <c r="K307" s="2">
        <v>-450000</v>
      </c>
      <c r="L307" s="24">
        <v>-154543.35</v>
      </c>
      <c r="M307" s="128">
        <v>796615.5726924598</v>
      </c>
      <c r="N307" s="129">
        <v>27.474239444471799</v>
      </c>
      <c r="P307" s="155">
        <v>65809917.611247569</v>
      </c>
      <c r="Q307" s="111">
        <v>46658795</v>
      </c>
      <c r="R307" s="2">
        <v>7439073.7689029183</v>
      </c>
      <c r="S307" s="2">
        <v>1666255.0731130168</v>
      </c>
      <c r="T307" s="24">
        <v>18820232.292115569</v>
      </c>
      <c r="U307" s="24">
        <v>-2431191.0682034199</v>
      </c>
      <c r="V307" s="2">
        <v>-4390617</v>
      </c>
      <c r="W307" s="2">
        <v>-450000</v>
      </c>
      <c r="X307" s="2">
        <v>376910.0061212437</v>
      </c>
      <c r="Y307" s="123">
        <v>1879540.4608017653</v>
      </c>
      <c r="Z307" s="124">
        <v>64.822916392542339</v>
      </c>
      <c r="AB307" s="125">
        <v>1082924.8881093054</v>
      </c>
      <c r="AC307" s="126">
        <v>37.348676948070541</v>
      </c>
      <c r="AE307" s="256">
        <v>-32.984869726554955</v>
      </c>
      <c r="AF307" s="54">
        <v>-12.348676948070541</v>
      </c>
      <c r="AG307" s="278">
        <v>0</v>
      </c>
      <c r="AH307" s="278">
        <v>0</v>
      </c>
      <c r="AI307" s="281">
        <v>0</v>
      </c>
    </row>
    <row r="308" spans="1:35" x14ac:dyDescent="0.2">
      <c r="A308" s="132">
        <v>931</v>
      </c>
      <c r="B308" s="6" t="s">
        <v>297</v>
      </c>
      <c r="C308" s="6">
        <v>13</v>
      </c>
      <c r="D308" s="2">
        <v>6780</v>
      </c>
      <c r="E308" s="115">
        <v>43331089.107532658</v>
      </c>
      <c r="F308" s="2">
        <v>17986336</v>
      </c>
      <c r="G308" s="6">
        <v>1716314.6159999999</v>
      </c>
      <c r="H308" s="2">
        <v>2064523.4721048241</v>
      </c>
      <c r="I308" s="2">
        <v>24319331.229496803</v>
      </c>
      <c r="J308" s="2">
        <v>-937055</v>
      </c>
      <c r="K308" s="2">
        <v>-479000</v>
      </c>
      <c r="L308" s="24">
        <v>231342.54596434385</v>
      </c>
      <c r="M308" s="128">
        <v>1108018.664104627</v>
      </c>
      <c r="N308" s="129">
        <v>163.42458172634616</v>
      </c>
      <c r="P308" s="155">
        <v>14226699.237666983</v>
      </c>
      <c r="Q308" s="111">
        <v>7981350</v>
      </c>
      <c r="R308" s="2">
        <v>2064523.4721048241</v>
      </c>
      <c r="S308" s="2">
        <v>1066158.6723862775</v>
      </c>
      <c r="T308" s="24">
        <v>4186867.817013307</v>
      </c>
      <c r="U308" s="24">
        <v>816061.8104112664</v>
      </c>
      <c r="V308" s="2">
        <v>-937055</v>
      </c>
      <c r="W308" s="2">
        <v>-479000</v>
      </c>
      <c r="X308" s="2">
        <v>80713.066891300827</v>
      </c>
      <c r="Y308" s="123">
        <v>552920.60113999434</v>
      </c>
      <c r="Z308" s="124">
        <v>81.551711082595034</v>
      </c>
      <c r="AB308" s="125">
        <v>-555098.06296463264</v>
      </c>
      <c r="AC308" s="126">
        <v>-81.872870643751128</v>
      </c>
      <c r="AE308" s="256">
        <v>86.236677865266699</v>
      </c>
      <c r="AF308" s="54">
        <v>56.872870643751128</v>
      </c>
      <c r="AG308" s="278">
        <v>31.872870643751128</v>
      </c>
      <c r="AH308" s="278">
        <v>6.8728706437511278</v>
      </c>
      <c r="AI308" s="281">
        <v>0</v>
      </c>
    </row>
    <row r="309" spans="1:35" x14ac:dyDescent="0.2">
      <c r="A309" s="132">
        <v>934</v>
      </c>
      <c r="B309" s="6" t="s">
        <v>298</v>
      </c>
      <c r="C309" s="6">
        <v>14</v>
      </c>
      <c r="D309" s="2">
        <v>3106</v>
      </c>
      <c r="E309" s="115">
        <v>17006567.212741815</v>
      </c>
      <c r="F309" s="2">
        <v>9502144</v>
      </c>
      <c r="G309" s="6">
        <v>495648.10599999997</v>
      </c>
      <c r="H309" s="2">
        <v>870445.45256938646</v>
      </c>
      <c r="I309" s="2">
        <v>9094427.770369526</v>
      </c>
      <c r="J309" s="2">
        <v>-891504</v>
      </c>
      <c r="K309" s="2">
        <v>-60000</v>
      </c>
      <c r="L309" s="24">
        <v>66568.409315303419</v>
      </c>
      <c r="M309" s="128">
        <v>1938025.7068817946</v>
      </c>
      <c r="N309" s="129">
        <v>623.96191464320498</v>
      </c>
      <c r="P309" s="155">
        <v>6208795.5275259474</v>
      </c>
      <c r="Q309" s="111">
        <v>4485328</v>
      </c>
      <c r="R309" s="2">
        <v>870445.45256938646</v>
      </c>
      <c r="S309" s="2">
        <v>307891.99237567576</v>
      </c>
      <c r="T309" s="24">
        <v>2289570.9640234369</v>
      </c>
      <c r="U309" s="24">
        <v>754126.62855285988</v>
      </c>
      <c r="V309" s="2">
        <v>-891504</v>
      </c>
      <c r="W309" s="2">
        <v>-60000</v>
      </c>
      <c r="X309" s="2">
        <v>37383.440430985473</v>
      </c>
      <c r="Y309" s="123">
        <v>1584446.9504263969</v>
      </c>
      <c r="Z309" s="124">
        <v>510.12458159252958</v>
      </c>
      <c r="AB309" s="125">
        <v>-353578.7564553977</v>
      </c>
      <c r="AC309" s="126">
        <v>-113.83733305067537</v>
      </c>
      <c r="AE309" s="256">
        <v>118.20114027219097</v>
      </c>
      <c r="AF309" s="54">
        <v>88.837333050675397</v>
      </c>
      <c r="AG309" s="278">
        <v>63.837333050675397</v>
      </c>
      <c r="AH309" s="278">
        <v>38.837333050675397</v>
      </c>
      <c r="AI309" s="281">
        <v>13.837333050675397</v>
      </c>
    </row>
    <row r="310" spans="1:35" x14ac:dyDescent="0.2">
      <c r="A310" s="132">
        <v>935</v>
      </c>
      <c r="B310" s="6" t="s">
        <v>299</v>
      </c>
      <c r="C310" s="6">
        <v>8</v>
      </c>
      <c r="D310" s="2">
        <v>3399</v>
      </c>
      <c r="E310" s="115">
        <v>19704665.641171698</v>
      </c>
      <c r="F310" s="2">
        <v>8965810</v>
      </c>
      <c r="G310" s="6">
        <v>995425.96499999997</v>
      </c>
      <c r="H310" s="2">
        <v>1169303.5513948777</v>
      </c>
      <c r="I310" s="2">
        <v>9615650.2966299038</v>
      </c>
      <c r="J310" s="2">
        <v>-301283</v>
      </c>
      <c r="K310" s="2">
        <v>379000</v>
      </c>
      <c r="L310" s="24">
        <v>-18116.670000000002</v>
      </c>
      <c r="M310" s="128">
        <v>1137357.841853084</v>
      </c>
      <c r="N310" s="129">
        <v>334.6154286122636</v>
      </c>
      <c r="P310" s="155">
        <v>8276660.9725059057</v>
      </c>
      <c r="Q310" s="111">
        <v>3674283</v>
      </c>
      <c r="R310" s="2">
        <v>1169303.5513948777</v>
      </c>
      <c r="S310" s="2">
        <v>618349.34889538283</v>
      </c>
      <c r="T310" s="24">
        <v>2044864.251543873</v>
      </c>
      <c r="U310" s="24">
        <v>1080540.3510992329</v>
      </c>
      <c r="V310" s="2">
        <v>-301283</v>
      </c>
      <c r="W310" s="2">
        <v>379000</v>
      </c>
      <c r="X310" s="2">
        <v>40940.527128901653</v>
      </c>
      <c r="Y310" s="123">
        <v>429337.05755636189</v>
      </c>
      <c r="Z310" s="124">
        <v>126.3127559742165</v>
      </c>
      <c r="AB310" s="125">
        <v>-708020.78429672215</v>
      </c>
      <c r="AC310" s="126">
        <v>-208.30267263804711</v>
      </c>
      <c r="AE310" s="256">
        <v>212.66647985956268</v>
      </c>
      <c r="AF310" s="54">
        <v>183.30267263804711</v>
      </c>
      <c r="AG310" s="278">
        <v>158.30267263804711</v>
      </c>
      <c r="AH310" s="278">
        <v>133.30267263804711</v>
      </c>
      <c r="AI310" s="281">
        <v>108.30267263804711</v>
      </c>
    </row>
    <row r="311" spans="1:35" x14ac:dyDescent="0.2">
      <c r="A311" s="132">
        <v>936</v>
      </c>
      <c r="B311" s="6" t="s">
        <v>300</v>
      </c>
      <c r="C311" s="6">
        <v>6</v>
      </c>
      <c r="D311" s="2">
        <v>7157</v>
      </c>
      <c r="E311" s="115">
        <v>42367060.908277661</v>
      </c>
      <c r="F311" s="2">
        <v>18584702</v>
      </c>
      <c r="G311" s="6">
        <v>1811834.6810000001</v>
      </c>
      <c r="H311" s="2">
        <v>1912516.2265753425</v>
      </c>
      <c r="I311" s="2">
        <v>23780714.46068573</v>
      </c>
      <c r="J311" s="2">
        <v>-26845</v>
      </c>
      <c r="K311" s="2">
        <v>372000</v>
      </c>
      <c r="L311" s="24">
        <v>76353.994500699031</v>
      </c>
      <c r="M311" s="128">
        <v>3991507.4654827095</v>
      </c>
      <c r="N311" s="129">
        <v>557.70678573183034</v>
      </c>
      <c r="P311" s="155">
        <v>16659696.899890518</v>
      </c>
      <c r="Q311" s="111">
        <v>7797302</v>
      </c>
      <c r="R311" s="2">
        <v>1912516.2265753425</v>
      </c>
      <c r="S311" s="2">
        <v>1125494.8481300906</v>
      </c>
      <c r="T311" s="24">
        <v>4487623.7861861605</v>
      </c>
      <c r="U311" s="24">
        <v>3137421.006597775</v>
      </c>
      <c r="V311" s="2">
        <v>-26845</v>
      </c>
      <c r="W311" s="2">
        <v>372000</v>
      </c>
      <c r="X311" s="2">
        <v>85270.704115955421</v>
      </c>
      <c r="Y311" s="123">
        <v>2231086.6717148069</v>
      </c>
      <c r="Z311" s="124">
        <v>311.73489894017143</v>
      </c>
      <c r="AB311" s="125">
        <v>-1760420.7937679025</v>
      </c>
      <c r="AC311" s="126">
        <v>-245.97188679165887</v>
      </c>
      <c r="AE311" s="256">
        <v>250.33569401317448</v>
      </c>
      <c r="AF311" s="54">
        <v>220.9718867916589</v>
      </c>
      <c r="AG311" s="278">
        <v>195.9718867916589</v>
      </c>
      <c r="AH311" s="278">
        <v>170.9718867916589</v>
      </c>
      <c r="AI311" s="281">
        <v>145.9718867916589</v>
      </c>
    </row>
    <row r="312" spans="1:35" x14ac:dyDescent="0.2">
      <c r="A312" s="132">
        <v>946</v>
      </c>
      <c r="B312" s="6" t="s">
        <v>301</v>
      </c>
      <c r="C312" s="6">
        <v>15</v>
      </c>
      <c r="D312" s="2">
        <v>6705</v>
      </c>
      <c r="E312" s="115">
        <v>41327618.667510994</v>
      </c>
      <c r="F312" s="2">
        <v>19865836</v>
      </c>
      <c r="G312" s="6">
        <v>2023356.8409999998</v>
      </c>
      <c r="H312" s="2">
        <v>1686205.4743204289</v>
      </c>
      <c r="I312" s="2">
        <v>17560040.159201808</v>
      </c>
      <c r="J312" s="2">
        <v>1183897</v>
      </c>
      <c r="K312" s="2">
        <v>30000</v>
      </c>
      <c r="L312" s="24">
        <v>-35737.65</v>
      </c>
      <c r="M312" s="128">
        <v>1057454.4570112391</v>
      </c>
      <c r="N312" s="129">
        <v>157.71132841330933</v>
      </c>
      <c r="P312" s="155">
        <v>17294821.561158258</v>
      </c>
      <c r="Q312" s="111">
        <v>8761564</v>
      </c>
      <c r="R312" s="2">
        <v>1686205.4743204289</v>
      </c>
      <c r="S312" s="2">
        <v>1256890.4461070276</v>
      </c>
      <c r="T312" s="24">
        <v>6184125.2902295776</v>
      </c>
      <c r="U312" s="24">
        <v>-494510.79327985056</v>
      </c>
      <c r="V312" s="2">
        <v>1183897</v>
      </c>
      <c r="W312" s="2">
        <v>30000</v>
      </c>
      <c r="X312" s="2">
        <v>82425.411137006435</v>
      </c>
      <c r="Y312" s="123">
        <v>1395775.2673559338</v>
      </c>
      <c r="Z312" s="124">
        <v>208.16931653332347</v>
      </c>
      <c r="AB312" s="125">
        <v>338320.81034469465</v>
      </c>
      <c r="AC312" s="126">
        <v>50.457988120014114</v>
      </c>
      <c r="AE312" s="256">
        <v>-46.094180898498564</v>
      </c>
      <c r="AF312" s="54">
        <v>-25.457988120014136</v>
      </c>
      <c r="AG312" s="278">
        <v>-0.4579881200141358</v>
      </c>
      <c r="AH312" s="278">
        <v>0</v>
      </c>
      <c r="AI312" s="281">
        <v>0</v>
      </c>
    </row>
    <row r="313" spans="1:35" x14ac:dyDescent="0.2">
      <c r="A313" s="132">
        <v>976</v>
      </c>
      <c r="B313" s="6" t="s">
        <v>302</v>
      </c>
      <c r="C313" s="6">
        <v>19</v>
      </c>
      <c r="D313" s="2">
        <v>4348</v>
      </c>
      <c r="E313" s="115">
        <v>31014032.614979006</v>
      </c>
      <c r="F313" s="2">
        <v>10818609</v>
      </c>
      <c r="G313" s="6">
        <v>604087.3459999999</v>
      </c>
      <c r="H313" s="2">
        <v>955906.36038737348</v>
      </c>
      <c r="I313" s="2">
        <v>19986584.09679883</v>
      </c>
      <c r="J313" s="2">
        <v>-872647</v>
      </c>
      <c r="K313" s="2">
        <v>416000</v>
      </c>
      <c r="L313" s="24">
        <v>-23174.84</v>
      </c>
      <c r="M313" s="128">
        <v>917682.0282071979</v>
      </c>
      <c r="N313" s="129">
        <v>211.05842415068949</v>
      </c>
      <c r="P313" s="155">
        <v>9926723.885226015</v>
      </c>
      <c r="Q313" s="111">
        <v>4159701</v>
      </c>
      <c r="R313" s="2">
        <v>955906.36038737348</v>
      </c>
      <c r="S313" s="2">
        <v>375253.43944091292</v>
      </c>
      <c r="T313" s="24">
        <v>4791734.3089931747</v>
      </c>
      <c r="U313" s="24">
        <v>969005.9725068002</v>
      </c>
      <c r="V313" s="2">
        <v>-872647</v>
      </c>
      <c r="W313" s="2">
        <v>416000</v>
      </c>
      <c r="X313" s="2">
        <v>51713.357670219433</v>
      </c>
      <c r="Y313" s="123">
        <v>919943.55377246626</v>
      </c>
      <c r="Z313" s="124">
        <v>211.57855422549821</v>
      </c>
      <c r="AB313" s="125">
        <v>2261.5255652683554</v>
      </c>
      <c r="AC313" s="126">
        <v>0.52013007480872941</v>
      </c>
      <c r="AE313" s="256">
        <v>3.8436771467068809</v>
      </c>
      <c r="AF313" s="54">
        <v>0</v>
      </c>
      <c r="AG313" s="278">
        <v>0</v>
      </c>
      <c r="AH313" s="278">
        <v>0</v>
      </c>
      <c r="AI313" s="281">
        <v>0</v>
      </c>
    </row>
    <row r="314" spans="1:35" x14ac:dyDescent="0.2">
      <c r="A314" s="132">
        <v>977</v>
      </c>
      <c r="B314" s="6" t="s">
        <v>303</v>
      </c>
      <c r="C314" s="6">
        <v>17</v>
      </c>
      <c r="D314" s="2">
        <v>14976</v>
      </c>
      <c r="E314" s="115">
        <v>86284435.873545021</v>
      </c>
      <c r="F314" s="2">
        <v>46025441</v>
      </c>
      <c r="G314" s="6">
        <v>2620506.2150000003</v>
      </c>
      <c r="H314" s="2">
        <v>5017271.9498511022</v>
      </c>
      <c r="I314" s="2">
        <v>34505274.080641724</v>
      </c>
      <c r="J314" s="2">
        <v>-722973</v>
      </c>
      <c r="K314" s="2">
        <v>-383000</v>
      </c>
      <c r="L314" s="24">
        <v>-79822.080000000002</v>
      </c>
      <c r="M314" s="128">
        <v>857906.45194779511</v>
      </c>
      <c r="N314" s="129">
        <v>57.285420135402987</v>
      </c>
      <c r="P314" s="155">
        <v>38171495.573550902</v>
      </c>
      <c r="Q314" s="111">
        <v>20738943</v>
      </c>
      <c r="R314" s="2">
        <v>5017271.9498511022</v>
      </c>
      <c r="S314" s="2">
        <v>1627834.0818862952</v>
      </c>
      <c r="T314" s="24">
        <v>14475345.129144432</v>
      </c>
      <c r="U314" s="24">
        <v>-1116601.2025071117</v>
      </c>
      <c r="V314" s="2">
        <v>-722973</v>
      </c>
      <c r="W314" s="2">
        <v>-383000</v>
      </c>
      <c r="X314" s="2">
        <v>181422.12033367273</v>
      </c>
      <c r="Y314" s="123">
        <v>1646746.5051574931</v>
      </c>
      <c r="Z314" s="124">
        <v>109.9590347995121</v>
      </c>
      <c r="AB314" s="125">
        <v>788840.05320969794</v>
      </c>
      <c r="AC314" s="126">
        <v>52.673614664109103</v>
      </c>
      <c r="AE314" s="256">
        <v>-48.309807442593524</v>
      </c>
      <c r="AF314" s="54">
        <v>-27.67361466410911</v>
      </c>
      <c r="AG314" s="278">
        <v>-2.6736146641091096</v>
      </c>
      <c r="AH314" s="278">
        <v>0</v>
      </c>
      <c r="AI314" s="281">
        <v>0</v>
      </c>
    </row>
    <row r="315" spans="1:35" x14ac:dyDescent="0.2">
      <c r="A315" s="132">
        <v>980</v>
      </c>
      <c r="B315" s="6" t="s">
        <v>304</v>
      </c>
      <c r="C315" s="6">
        <v>6</v>
      </c>
      <c r="D315" s="2">
        <v>32260</v>
      </c>
      <c r="E315" s="115">
        <v>162587272.5900543</v>
      </c>
      <c r="F315" s="2">
        <v>108894755</v>
      </c>
      <c r="G315" s="6">
        <v>4327518.0329999998</v>
      </c>
      <c r="H315" s="2">
        <v>7569587.0112876687</v>
      </c>
      <c r="I315" s="2">
        <v>46931476.171779379</v>
      </c>
      <c r="J315" s="2">
        <v>-5139872</v>
      </c>
      <c r="K315" s="2">
        <v>-672000</v>
      </c>
      <c r="L315" s="24">
        <v>-171945.8</v>
      </c>
      <c r="M315" s="128">
        <v>-503862.57398722769</v>
      </c>
      <c r="N315" s="129">
        <v>-15.618802665444132</v>
      </c>
      <c r="P315" s="155">
        <v>77670854.966987267</v>
      </c>
      <c r="Q315" s="111">
        <v>45414201</v>
      </c>
      <c r="R315" s="2">
        <v>7569587.0112876687</v>
      </c>
      <c r="S315" s="2">
        <v>2688213.9426999753</v>
      </c>
      <c r="T315" s="24">
        <v>28296010.870889325</v>
      </c>
      <c r="U315" s="24">
        <v>-494270.50844091224</v>
      </c>
      <c r="V315" s="2">
        <v>-5139872</v>
      </c>
      <c r="W315" s="2">
        <v>-672000</v>
      </c>
      <c r="X315" s="2">
        <v>404752.95697401848</v>
      </c>
      <c r="Y315" s="123">
        <v>395768.30642279983</v>
      </c>
      <c r="Z315" s="124">
        <v>12.268081414221941</v>
      </c>
      <c r="AB315" s="125">
        <v>899630.88041002746</v>
      </c>
      <c r="AC315" s="126">
        <v>27.886884079666071</v>
      </c>
      <c r="AE315" s="256">
        <v>-23.523076858150489</v>
      </c>
      <c r="AF315" s="54">
        <v>-2.8868840796660749</v>
      </c>
      <c r="AG315" s="278">
        <v>0</v>
      </c>
      <c r="AH315" s="278">
        <v>0</v>
      </c>
      <c r="AI315" s="281">
        <v>0</v>
      </c>
    </row>
    <row r="316" spans="1:35" x14ac:dyDescent="0.2">
      <c r="A316" s="132">
        <v>981</v>
      </c>
      <c r="B316" s="6" t="s">
        <v>305</v>
      </c>
      <c r="C316" s="6">
        <v>5</v>
      </c>
      <c r="D316" s="2">
        <v>2468</v>
      </c>
      <c r="E316" s="115">
        <v>12778179.512907971</v>
      </c>
      <c r="F316" s="2">
        <v>6967088</v>
      </c>
      <c r="G316" s="6">
        <v>276587.16499999998</v>
      </c>
      <c r="H316" s="2">
        <v>455095.84443120903</v>
      </c>
      <c r="I316" s="2">
        <v>6188077.8208667096</v>
      </c>
      <c r="J316" s="2">
        <v>-644657</v>
      </c>
      <c r="K316" s="2">
        <v>22000</v>
      </c>
      <c r="L316" s="24">
        <v>392575.14577767765</v>
      </c>
      <c r="M316" s="128">
        <v>93437.171612270642</v>
      </c>
      <c r="N316" s="129">
        <v>37.859469859104799</v>
      </c>
      <c r="P316" s="155">
        <v>5078716.5158316707</v>
      </c>
      <c r="Q316" s="111">
        <v>3073763</v>
      </c>
      <c r="R316" s="2">
        <v>455095.84443120903</v>
      </c>
      <c r="S316" s="2">
        <v>171813.37377568788</v>
      </c>
      <c r="T316" s="24">
        <v>1692445.8801105197</v>
      </c>
      <c r="U316" s="24">
        <v>298005.92522956314</v>
      </c>
      <c r="V316" s="2">
        <v>-644657</v>
      </c>
      <c r="W316" s="2">
        <v>22000</v>
      </c>
      <c r="X316" s="2">
        <v>29313.481741499916</v>
      </c>
      <c r="Y316" s="123">
        <v>19063.989456809126</v>
      </c>
      <c r="Z316" s="124">
        <v>7.7244689857411366</v>
      </c>
      <c r="AB316" s="125">
        <v>-74373.182155461516</v>
      </c>
      <c r="AC316" s="126">
        <v>-30.135000873363662</v>
      </c>
      <c r="AE316" s="256">
        <v>34.498808094879251</v>
      </c>
      <c r="AF316" s="54">
        <v>5.1350008733636621</v>
      </c>
      <c r="AG316" s="278">
        <v>0</v>
      </c>
      <c r="AH316" s="278">
        <v>0</v>
      </c>
      <c r="AI316" s="281">
        <v>0</v>
      </c>
    </row>
    <row r="317" spans="1:35" x14ac:dyDescent="0.2">
      <c r="A317" s="132">
        <v>989</v>
      </c>
      <c r="B317" s="6" t="s">
        <v>306</v>
      </c>
      <c r="C317" s="6">
        <v>14</v>
      </c>
      <c r="D317" s="2">
        <v>6178</v>
      </c>
      <c r="E317" s="115">
        <v>38805281.534013823</v>
      </c>
      <c r="F317" s="2">
        <v>18826974</v>
      </c>
      <c r="G317" s="6">
        <v>984819.76800000004</v>
      </c>
      <c r="H317" s="2">
        <v>2015371.6154091719</v>
      </c>
      <c r="I317" s="2">
        <v>18844143.113437776</v>
      </c>
      <c r="J317" s="2">
        <v>-649662</v>
      </c>
      <c r="K317" s="2">
        <v>15000</v>
      </c>
      <c r="L317" s="24">
        <v>-32928.74</v>
      </c>
      <c r="M317" s="128">
        <v>1264293.7028331214</v>
      </c>
      <c r="N317" s="129">
        <v>204.644497059424</v>
      </c>
      <c r="P317" s="155">
        <v>13439376.214002345</v>
      </c>
      <c r="Q317" s="111">
        <v>8780620</v>
      </c>
      <c r="R317" s="2">
        <v>2015371.6154091719</v>
      </c>
      <c r="S317" s="2">
        <v>611760.87798965746</v>
      </c>
      <c r="T317" s="24">
        <v>4115291.3992925948</v>
      </c>
      <c r="U317" s="24">
        <v>-171588.55165731598</v>
      </c>
      <c r="V317" s="2">
        <v>-649662</v>
      </c>
      <c r="W317" s="2">
        <v>15000</v>
      </c>
      <c r="X317" s="2">
        <v>74266.259891018402</v>
      </c>
      <c r="Y317" s="123">
        <v>1351683.3869227804</v>
      </c>
      <c r="Z317" s="124">
        <v>218.78980040834904</v>
      </c>
      <c r="AB317" s="125">
        <v>87389.684089659015</v>
      </c>
      <c r="AC317" s="126">
        <v>14.14530334892506</v>
      </c>
      <c r="AE317" s="256">
        <v>-9.7814961274094685</v>
      </c>
      <c r="AF317" s="54">
        <v>0</v>
      </c>
      <c r="AG317" s="278">
        <v>0</v>
      </c>
      <c r="AH317" s="278">
        <v>0</v>
      </c>
      <c r="AI317" s="281">
        <v>0</v>
      </c>
    </row>
    <row r="318" spans="1:35" x14ac:dyDescent="0.2">
      <c r="A318" s="132">
        <v>992</v>
      </c>
      <c r="B318" s="6" t="s">
        <v>307</v>
      </c>
      <c r="C318" s="6">
        <v>13</v>
      </c>
      <c r="D318" s="2">
        <v>19909</v>
      </c>
      <c r="E318" s="115">
        <v>114777027.0626867</v>
      </c>
      <c r="F318" s="2">
        <v>64094469</v>
      </c>
      <c r="G318" s="6">
        <v>5969899.2429999989</v>
      </c>
      <c r="H318" s="2">
        <v>4396220.312917213</v>
      </c>
      <c r="I318" s="2">
        <v>46502824.983500287</v>
      </c>
      <c r="J318" s="2">
        <v>-2086954</v>
      </c>
      <c r="K318" s="2">
        <v>1965000</v>
      </c>
      <c r="L318" s="24">
        <v>-1537860.6558164963</v>
      </c>
      <c r="M318" s="128">
        <v>7602293.132547305</v>
      </c>
      <c r="N318" s="129">
        <v>381.85208360778063</v>
      </c>
      <c r="P318" s="155">
        <v>46778058.602901034</v>
      </c>
      <c r="Q318" s="111">
        <v>28742632</v>
      </c>
      <c r="R318" s="2">
        <v>4396220.312917213</v>
      </c>
      <c r="S318" s="2">
        <v>3708445.8710900596</v>
      </c>
      <c r="T318" s="24">
        <v>12143020.475431871</v>
      </c>
      <c r="U318" s="24">
        <v>2550930.5231767623</v>
      </c>
      <c r="V318" s="2">
        <v>-2086954</v>
      </c>
      <c r="W318" s="2">
        <v>1965000</v>
      </c>
      <c r="X318" s="2">
        <v>247586.21614454678</v>
      </c>
      <c r="Y318" s="123">
        <v>4888822.7958594188</v>
      </c>
      <c r="Z318" s="124">
        <v>245.55843065243954</v>
      </c>
      <c r="AB318" s="125">
        <v>-2713470.3366878862</v>
      </c>
      <c r="AC318" s="126">
        <v>-136.29365295534112</v>
      </c>
      <c r="AE318" s="282">
        <v>140.65746017685666</v>
      </c>
      <c r="AF318" s="283">
        <v>111.29365295534109</v>
      </c>
      <c r="AG318" s="283">
        <v>86.293652955341088</v>
      </c>
      <c r="AH318" s="283">
        <v>61.293652955341088</v>
      </c>
      <c r="AI318" s="284">
        <v>36.293652955341088</v>
      </c>
    </row>
  </sheetData>
  <pageMargins left="0.31496062992125984" right="0.31496062992125984" top="0.55118110236220474" bottom="0.55118110236220474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9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B2" sqref="B2"/>
    </sheetView>
  </sheetViews>
  <sheetFormatPr defaultRowHeight="12.75" x14ac:dyDescent="0.2"/>
  <cols>
    <col min="1" max="1" width="3.42578125" style="182" customWidth="1"/>
    <col min="2" max="2" width="11" style="183" customWidth="1"/>
    <col min="3" max="3" width="8.85546875" style="184" customWidth="1"/>
    <col min="4" max="4" width="11.85546875" style="184" customWidth="1"/>
    <col min="5" max="6" width="10.85546875" style="184" customWidth="1"/>
    <col min="7" max="7" width="12.5703125" style="189" customWidth="1"/>
    <col min="8" max="8" width="10" style="193" customWidth="1"/>
    <col min="9" max="9" width="12" style="188" customWidth="1"/>
    <col min="10" max="10" width="11.5703125" style="188" hidden="1" customWidth="1"/>
    <col min="11" max="11" width="10" style="189" customWidth="1"/>
    <col min="12" max="12" width="12.42578125" style="189" customWidth="1"/>
    <col min="13" max="13" width="12.7109375" style="190" hidden="1" customWidth="1"/>
    <col min="14" max="14" width="14.28515625" style="190" hidden="1" customWidth="1"/>
    <col min="15" max="15" width="11.5703125" style="191" customWidth="1"/>
    <col min="16" max="16" width="9.85546875" style="189" customWidth="1"/>
    <col min="17" max="17" width="11" style="189" customWidth="1"/>
    <col min="18" max="18" width="13.5703125" style="234" customWidth="1"/>
    <col min="19" max="19" width="9.5703125" style="182" hidden="1" customWidth="1"/>
    <col min="20" max="20" width="10.28515625" style="182" hidden="1" customWidth="1"/>
    <col min="21" max="21" width="13.28515625" style="228" customWidth="1"/>
    <col min="22" max="22" width="11.28515625" style="246" customWidth="1"/>
    <col min="23" max="23" width="12" style="246" customWidth="1"/>
    <col min="24" max="24" width="6.7109375" style="246" customWidth="1"/>
    <col min="25" max="26" width="9.140625" style="2"/>
    <col min="27" max="30" width="9.140625" style="1"/>
  </cols>
  <sheetData>
    <row r="1" spans="1:30" x14ac:dyDescent="0.2">
      <c r="A1" s="182" t="s">
        <v>450</v>
      </c>
      <c r="G1" s="185"/>
      <c r="H1" s="186"/>
      <c r="I1" s="187"/>
    </row>
    <row r="2" spans="1:30" ht="18" x14ac:dyDescent="0.25">
      <c r="A2" s="192" t="s">
        <v>449</v>
      </c>
      <c r="Z2" s="531"/>
      <c r="AA2" s="531"/>
      <c r="AB2" s="531"/>
      <c r="AC2" s="531"/>
      <c r="AD2" s="531"/>
    </row>
    <row r="3" spans="1:30" x14ac:dyDescent="0.2">
      <c r="A3" s="194"/>
      <c r="D3" s="189"/>
      <c r="H3" s="195"/>
      <c r="O3" s="184"/>
      <c r="R3" s="202"/>
      <c r="S3" s="188"/>
      <c r="T3" s="188"/>
      <c r="U3" s="190"/>
    </row>
    <row r="4" spans="1:30" x14ac:dyDescent="0.2">
      <c r="A4" s="456" t="s">
        <v>458</v>
      </c>
      <c r="D4" s="245"/>
      <c r="E4" s="193"/>
      <c r="G4" s="163"/>
      <c r="H4" s="163"/>
      <c r="I4" s="190"/>
      <c r="J4" s="190"/>
      <c r="U4" s="190"/>
      <c r="Z4" s="304" t="s">
        <v>526</v>
      </c>
      <c r="AA4" s="305"/>
      <c r="AB4" s="305"/>
      <c r="AC4" s="305"/>
      <c r="AD4" s="306"/>
    </row>
    <row r="5" spans="1:30" x14ac:dyDescent="0.2">
      <c r="A5" s="456" t="s">
        <v>457</v>
      </c>
      <c r="D5" s="202"/>
      <c r="E5" s="197"/>
      <c r="G5" s="198"/>
      <c r="H5" s="226"/>
      <c r="I5" s="190"/>
      <c r="J5" s="190"/>
      <c r="P5" s="522"/>
      <c r="Q5" s="522"/>
      <c r="R5" s="522"/>
      <c r="S5" s="522"/>
      <c r="T5" s="522"/>
      <c r="U5" s="522"/>
      <c r="V5" s="522"/>
      <c r="W5" s="522"/>
      <c r="X5" s="522"/>
      <c r="Z5" s="155" t="s">
        <v>528</v>
      </c>
      <c r="AA5" s="73"/>
      <c r="AB5" s="73"/>
      <c r="AC5" s="73"/>
      <c r="AD5" s="307"/>
    </row>
    <row r="6" spans="1:30" x14ac:dyDescent="0.2">
      <c r="A6" s="183"/>
      <c r="D6" s="193"/>
      <c r="E6" s="193"/>
      <c r="F6" s="193"/>
      <c r="G6" s="199"/>
      <c r="H6" s="189"/>
      <c r="I6" s="190"/>
      <c r="J6" s="233"/>
      <c r="U6" s="233"/>
      <c r="Z6" s="155"/>
      <c r="AA6" s="73"/>
      <c r="AB6" s="73"/>
      <c r="AC6" s="73"/>
      <c r="AD6" s="307"/>
    </row>
    <row r="7" spans="1:30" x14ac:dyDescent="0.2">
      <c r="D7" s="201"/>
      <c r="G7" s="202"/>
      <c r="H7" s="226"/>
      <c r="I7" s="190"/>
      <c r="J7" s="190"/>
      <c r="U7" s="238" t="s">
        <v>0</v>
      </c>
      <c r="V7" s="243" t="s">
        <v>357</v>
      </c>
      <c r="W7" s="237" t="s">
        <v>358</v>
      </c>
      <c r="X7" s="46"/>
      <c r="Z7" s="155"/>
      <c r="AA7" s="73"/>
      <c r="AB7" s="73"/>
      <c r="AC7" s="73"/>
      <c r="AD7" s="307"/>
    </row>
    <row r="8" spans="1:30" x14ac:dyDescent="0.2">
      <c r="A8" s="182" t="s">
        <v>407</v>
      </c>
      <c r="B8" s="183" t="s">
        <v>408</v>
      </c>
      <c r="C8" s="184" t="s">
        <v>454</v>
      </c>
      <c r="D8" s="184" t="s">
        <v>409</v>
      </c>
      <c r="E8" s="184" t="s">
        <v>410</v>
      </c>
      <c r="F8" s="184" t="s">
        <v>411</v>
      </c>
      <c r="G8" s="202" t="s">
        <v>412</v>
      </c>
      <c r="H8" s="193" t="s">
        <v>413</v>
      </c>
      <c r="I8" s="193" t="s">
        <v>413</v>
      </c>
      <c r="J8" s="193" t="s">
        <v>414</v>
      </c>
      <c r="K8" s="189" t="s">
        <v>415</v>
      </c>
      <c r="L8" s="189" t="s">
        <v>416</v>
      </c>
      <c r="M8" s="190" t="s">
        <v>417</v>
      </c>
      <c r="N8" s="190" t="s">
        <v>418</v>
      </c>
      <c r="O8" s="184" t="s">
        <v>419</v>
      </c>
      <c r="P8" s="189" t="s">
        <v>420</v>
      </c>
      <c r="Q8" s="189" t="s">
        <v>421</v>
      </c>
      <c r="R8" s="202" t="s">
        <v>422</v>
      </c>
      <c r="S8" s="191" t="s">
        <v>423</v>
      </c>
      <c r="T8" s="191" t="s">
        <v>423</v>
      </c>
      <c r="U8" s="239" t="s">
        <v>422</v>
      </c>
      <c r="V8" s="244"/>
      <c r="W8" s="46" t="s">
        <v>328</v>
      </c>
      <c r="X8" s="46" t="s">
        <v>316</v>
      </c>
      <c r="Z8" s="155" t="s">
        <v>339</v>
      </c>
      <c r="AA8" s="73"/>
      <c r="AB8" s="73"/>
      <c r="AC8" s="73"/>
      <c r="AD8" s="307" t="s">
        <v>352</v>
      </c>
    </row>
    <row r="9" spans="1:30" x14ac:dyDescent="0.2">
      <c r="C9" s="184" t="s">
        <v>6</v>
      </c>
      <c r="D9" s="184" t="s">
        <v>424</v>
      </c>
      <c r="E9" s="184" t="s">
        <v>424</v>
      </c>
      <c r="F9" s="184" t="s">
        <v>425</v>
      </c>
      <c r="G9" s="202" t="s">
        <v>425</v>
      </c>
      <c r="H9" s="193" t="s">
        <v>426</v>
      </c>
      <c r="I9" s="193" t="s">
        <v>427</v>
      </c>
      <c r="J9" s="193" t="s">
        <v>428</v>
      </c>
      <c r="K9" s="189" t="s">
        <v>429</v>
      </c>
      <c r="L9" s="189" t="s">
        <v>430</v>
      </c>
      <c r="O9" s="184" t="s">
        <v>431</v>
      </c>
      <c r="P9" s="189" t="s">
        <v>432</v>
      </c>
      <c r="Q9" s="189" t="s">
        <v>433</v>
      </c>
      <c r="R9" s="202" t="s">
        <v>434</v>
      </c>
      <c r="S9" s="191" t="s">
        <v>435</v>
      </c>
      <c r="T9" s="191" t="s">
        <v>435</v>
      </c>
      <c r="U9" s="239" t="s">
        <v>434</v>
      </c>
      <c r="V9" s="244"/>
      <c r="W9" s="46"/>
      <c r="X9" s="46"/>
      <c r="Z9" s="155" t="s">
        <v>332</v>
      </c>
      <c r="AA9" s="73" t="s">
        <v>333</v>
      </c>
      <c r="AB9" s="73" t="s">
        <v>334</v>
      </c>
      <c r="AC9" s="73" t="s">
        <v>335</v>
      </c>
      <c r="AD9" s="307" t="s">
        <v>336</v>
      </c>
    </row>
    <row r="10" spans="1:30" x14ac:dyDescent="0.2">
      <c r="D10" s="186"/>
      <c r="E10" s="186"/>
      <c r="F10" s="184" t="s">
        <v>429</v>
      </c>
      <c r="G10" s="202" t="s">
        <v>429</v>
      </c>
      <c r="H10" s="203"/>
      <c r="J10" s="184" t="s">
        <v>436</v>
      </c>
      <c r="K10" s="184"/>
      <c r="L10" s="189" t="s">
        <v>437</v>
      </c>
      <c r="O10" s="184" t="s">
        <v>438</v>
      </c>
      <c r="P10" s="189" t="s">
        <v>455</v>
      </c>
      <c r="Q10" s="189" t="s">
        <v>360</v>
      </c>
      <c r="R10" s="202" t="s">
        <v>439</v>
      </c>
      <c r="S10" s="204" t="s">
        <v>440</v>
      </c>
      <c r="T10" s="204" t="s">
        <v>441</v>
      </c>
      <c r="U10" s="239" t="s">
        <v>439</v>
      </c>
      <c r="V10" s="244"/>
      <c r="W10" s="46"/>
      <c r="X10" s="46"/>
      <c r="Z10" s="155" t="s">
        <v>319</v>
      </c>
      <c r="AA10" s="73" t="s">
        <v>319</v>
      </c>
      <c r="AB10" s="73" t="s">
        <v>319</v>
      </c>
      <c r="AC10" s="73" t="s">
        <v>319</v>
      </c>
      <c r="AD10" s="307" t="s">
        <v>527</v>
      </c>
    </row>
    <row r="11" spans="1:30" x14ac:dyDescent="0.2">
      <c r="C11" s="205"/>
      <c r="D11" s="186"/>
      <c r="E11" s="186"/>
      <c r="F11" s="186"/>
      <c r="I11" s="206"/>
      <c r="J11" s="184" t="s">
        <v>442</v>
      </c>
      <c r="K11" s="184"/>
      <c r="O11" s="184" t="s">
        <v>443</v>
      </c>
      <c r="P11" s="189" t="s">
        <v>318</v>
      </c>
      <c r="Q11" s="163"/>
      <c r="R11" s="202" t="s">
        <v>429</v>
      </c>
      <c r="S11" s="204" t="s">
        <v>444</v>
      </c>
      <c r="T11" s="204" t="s">
        <v>445</v>
      </c>
      <c r="U11" s="240" t="s">
        <v>451</v>
      </c>
      <c r="V11" s="244"/>
      <c r="W11" s="46"/>
      <c r="X11" s="46"/>
      <c r="Z11" s="155" t="s">
        <v>318</v>
      </c>
      <c r="AA11" s="73" t="s">
        <v>318</v>
      </c>
      <c r="AB11" s="73" t="s">
        <v>318</v>
      </c>
      <c r="AC11" s="73" t="s">
        <v>318</v>
      </c>
      <c r="AD11" s="307" t="s">
        <v>318</v>
      </c>
    </row>
    <row r="12" spans="1:30" x14ac:dyDescent="0.2">
      <c r="B12" s="183" t="s">
        <v>453</v>
      </c>
      <c r="C12" s="207">
        <v>5442837</v>
      </c>
      <c r="D12" s="207">
        <v>18706319311.159996</v>
      </c>
      <c r="E12" s="207">
        <v>6327570154.3499994</v>
      </c>
      <c r="F12" s="207">
        <v>1565238364.8550062</v>
      </c>
      <c r="G12" s="208">
        <v>26599127830.365013</v>
      </c>
      <c r="H12" s="209">
        <v>3642.28</v>
      </c>
      <c r="I12" s="210">
        <v>19824336348.360001</v>
      </c>
      <c r="J12" s="210">
        <v>6774791482.0050049</v>
      </c>
      <c r="K12" s="208">
        <v>310907425.94582206</v>
      </c>
      <c r="L12" s="208">
        <v>1142870753.6562116</v>
      </c>
      <c r="M12" s="210">
        <v>0</v>
      </c>
      <c r="N12" s="210">
        <v>0</v>
      </c>
      <c r="O12" s="207">
        <v>8257603674.6813154</v>
      </c>
      <c r="P12" s="208">
        <v>684654296.65586782</v>
      </c>
      <c r="Q12" s="211">
        <v>-25.178410542213822</v>
      </c>
      <c r="R12" s="208">
        <v>8942257971.3371754</v>
      </c>
      <c r="S12" s="212"/>
      <c r="T12" s="212"/>
      <c r="U12" s="240" t="s">
        <v>452</v>
      </c>
      <c r="V12" s="244"/>
      <c r="W12" s="46"/>
      <c r="X12" s="46"/>
      <c r="Z12" s="155"/>
      <c r="AA12" s="73" t="s">
        <v>340</v>
      </c>
      <c r="AB12" s="73" t="s">
        <v>338</v>
      </c>
      <c r="AC12" s="73" t="s">
        <v>341</v>
      </c>
      <c r="AD12" s="307" t="s">
        <v>342</v>
      </c>
    </row>
    <row r="13" spans="1:30" x14ac:dyDescent="0.2">
      <c r="A13" s="183"/>
      <c r="B13" s="183" t="s">
        <v>456</v>
      </c>
      <c r="C13" s="202">
        <v>5442837</v>
      </c>
      <c r="D13" s="202">
        <v>6697898271.3529491</v>
      </c>
      <c r="E13" s="202">
        <v>0</v>
      </c>
      <c r="F13" s="202">
        <v>1015855211.4425789</v>
      </c>
      <c r="G13" s="202">
        <v>7713753482.7955198</v>
      </c>
      <c r="H13" s="213">
        <v>1074.69</v>
      </c>
      <c r="I13" s="214">
        <v>5849362495.5299988</v>
      </c>
      <c r="J13" s="214">
        <v>1864390987.2655265</v>
      </c>
      <c r="K13" s="214">
        <v>221006781.51496011</v>
      </c>
      <c r="L13" s="214">
        <v>277274570.05000019</v>
      </c>
      <c r="M13" s="214">
        <v>0</v>
      </c>
      <c r="N13" s="214">
        <v>0</v>
      </c>
      <c r="O13" s="215">
        <v>2362672338.8304873</v>
      </c>
      <c r="P13" s="214">
        <v>547612312.15551722</v>
      </c>
      <c r="Q13" s="214">
        <v>137041984.50035143</v>
      </c>
      <c r="R13" s="202">
        <v>3047326635.4863558</v>
      </c>
      <c r="S13" s="183">
        <v>0</v>
      </c>
      <c r="T13" s="32">
        <v>0</v>
      </c>
      <c r="U13" s="241">
        <v>3047326635.4863563</v>
      </c>
      <c r="V13" s="244">
        <f>SUM(V15:V311)</f>
        <v>8942257971.3371754</v>
      </c>
      <c r="W13" s="46">
        <f>SUM(W15:W311)</f>
        <v>-5894931335.8508167</v>
      </c>
      <c r="X13" s="46">
        <f>W13/C13</f>
        <v>-1083.0622588644151</v>
      </c>
      <c r="Z13" s="155">
        <v>-5.972106009721756E-8</v>
      </c>
      <c r="AA13" s="73">
        <v>-1.6638552808338272</v>
      </c>
      <c r="AB13" s="73">
        <v>0.60697806041509561</v>
      </c>
      <c r="AC13" s="73">
        <v>1.7699432470931638</v>
      </c>
      <c r="AD13" s="307">
        <v>1.2865872390552819</v>
      </c>
    </row>
    <row r="14" spans="1:30" x14ac:dyDescent="0.2"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63"/>
      <c r="S14" s="196"/>
      <c r="T14" s="196"/>
      <c r="U14" s="242"/>
      <c r="V14" s="244"/>
      <c r="W14" s="46"/>
      <c r="X14" s="46"/>
      <c r="Z14" s="155"/>
      <c r="AA14" s="73"/>
      <c r="AB14" s="73"/>
      <c r="AC14" s="73"/>
      <c r="AD14" s="307"/>
    </row>
    <row r="15" spans="1:30" x14ac:dyDescent="0.2">
      <c r="A15" s="216">
        <v>5</v>
      </c>
      <c r="B15" s="183" t="s">
        <v>11</v>
      </c>
      <c r="C15" s="189">
        <v>10171</v>
      </c>
      <c r="D15" s="189">
        <v>14123214.060344001</v>
      </c>
      <c r="E15" s="189">
        <v>0</v>
      </c>
      <c r="F15" s="189">
        <v>1585806.4782736041</v>
      </c>
      <c r="G15" s="189">
        <v>15709020.538617605</v>
      </c>
      <c r="H15" s="193">
        <v>1074.69</v>
      </c>
      <c r="I15" s="188">
        <v>10930671.99</v>
      </c>
      <c r="J15" s="188">
        <v>4778348.5486176051</v>
      </c>
      <c r="K15" s="217">
        <v>320329.43532492267</v>
      </c>
      <c r="L15" s="189">
        <v>817226.67781580659</v>
      </c>
      <c r="M15" s="190">
        <v>0</v>
      </c>
      <c r="N15" s="190">
        <v>0</v>
      </c>
      <c r="O15" s="184">
        <v>5915904.6617583334</v>
      </c>
      <c r="P15" s="163">
        <v>4924017.4194377176</v>
      </c>
      <c r="Q15" s="163">
        <v>256089.61362485678</v>
      </c>
      <c r="R15" s="189">
        <v>11096011.694820907</v>
      </c>
      <c r="T15" s="200"/>
      <c r="U15" s="241">
        <v>11096011.694820907</v>
      </c>
      <c r="V15" s="244">
        <v>36235189.424579829</v>
      </c>
      <c r="W15" s="46">
        <f>U15-V15</f>
        <v>-25139177.729758922</v>
      </c>
      <c r="X15" s="46">
        <f t="shared" ref="X15:X78" si="0">W15/C15</f>
        <v>-2471.6525149699069</v>
      </c>
      <c r="Z15" s="155">
        <v>137.02290900103947</v>
      </c>
      <c r="AA15" s="73">
        <v>107.65910177952389</v>
      </c>
      <c r="AB15" s="73">
        <v>82.659101779523894</v>
      </c>
      <c r="AC15" s="73">
        <v>57.659101779523894</v>
      </c>
      <c r="AD15" s="307">
        <v>32.659101779523894</v>
      </c>
    </row>
    <row r="16" spans="1:30" x14ac:dyDescent="0.2">
      <c r="A16" s="216">
        <v>9</v>
      </c>
      <c r="B16" s="183" t="s">
        <v>12</v>
      </c>
      <c r="C16" s="189">
        <v>2687</v>
      </c>
      <c r="D16" s="189">
        <v>3988436.7040200001</v>
      </c>
      <c r="E16" s="189">
        <v>0</v>
      </c>
      <c r="F16" s="189">
        <v>327106.76332566759</v>
      </c>
      <c r="G16" s="189">
        <v>4315543.467345668</v>
      </c>
      <c r="H16" s="193">
        <v>1074.69</v>
      </c>
      <c r="I16" s="188">
        <v>2887692.0300000003</v>
      </c>
      <c r="J16" s="188">
        <v>1427851.4373456677</v>
      </c>
      <c r="K16" s="217">
        <v>86837.240559560421</v>
      </c>
      <c r="L16" s="189">
        <v>206655.75249306209</v>
      </c>
      <c r="M16" s="190">
        <v>0</v>
      </c>
      <c r="N16" s="190">
        <v>0</v>
      </c>
      <c r="O16" s="184">
        <v>1721344.4303982903</v>
      </c>
      <c r="P16" s="163">
        <v>1444468.9081252562</v>
      </c>
      <c r="Q16" s="163">
        <v>67654.389126928538</v>
      </c>
      <c r="R16" s="189">
        <v>3233467.7276504748</v>
      </c>
      <c r="T16" s="200"/>
      <c r="U16" s="241">
        <v>3233467.7276504748</v>
      </c>
      <c r="V16" s="244">
        <v>9518916.3036966641</v>
      </c>
      <c r="W16" s="46">
        <f t="shared" ref="W16:W79" si="1">U16-V16</f>
        <v>-6285448.5760461893</v>
      </c>
      <c r="X16" s="46">
        <f t="shared" si="0"/>
        <v>-2339.2067644384774</v>
      </c>
      <c r="Z16" s="155">
        <v>-66.095141761656521</v>
      </c>
      <c r="AA16" s="73">
        <v>-45.458948983172093</v>
      </c>
      <c r="AB16" s="73">
        <v>-20.458948983172093</v>
      </c>
      <c r="AC16" s="73">
        <v>0</v>
      </c>
      <c r="AD16" s="307">
        <v>0</v>
      </c>
    </row>
    <row r="17" spans="1:30" x14ac:dyDescent="0.2">
      <c r="A17" s="216">
        <v>10</v>
      </c>
      <c r="B17" s="183" t="s">
        <v>13</v>
      </c>
      <c r="C17" s="189">
        <v>12103</v>
      </c>
      <c r="D17" s="189">
        <v>16041850.642620001</v>
      </c>
      <c r="E17" s="189">
        <v>0</v>
      </c>
      <c r="F17" s="189">
        <v>1556410.2805828084</v>
      </c>
      <c r="G17" s="189">
        <v>17598260.923202809</v>
      </c>
      <c r="H17" s="193">
        <v>1074.69</v>
      </c>
      <c r="I17" s="188">
        <v>13006973.07</v>
      </c>
      <c r="J17" s="188">
        <v>4591287.8532028086</v>
      </c>
      <c r="K17" s="217">
        <v>338607.45206205198</v>
      </c>
      <c r="L17" s="189">
        <v>975841.52385775745</v>
      </c>
      <c r="M17" s="190">
        <v>0</v>
      </c>
      <c r="N17" s="190">
        <v>0</v>
      </c>
      <c r="O17" s="184">
        <v>5905736.8291226178</v>
      </c>
      <c r="P17" s="163">
        <v>5530528.9681442138</v>
      </c>
      <c r="Q17" s="163">
        <v>304734.30279241386</v>
      </c>
      <c r="R17" s="189">
        <v>11741000.100059245</v>
      </c>
      <c r="S17" s="218">
        <v>-6</v>
      </c>
      <c r="T17" s="200">
        <v>-5897.7916887466508</v>
      </c>
      <c r="U17" s="241">
        <v>11735179.559647746</v>
      </c>
      <c r="V17" s="244">
        <v>39968120.808504604</v>
      </c>
      <c r="W17" s="46">
        <f t="shared" si="1"/>
        <v>-28232941.248856857</v>
      </c>
      <c r="X17" s="46">
        <f t="shared" si="0"/>
        <v>-2332.7225686901479</v>
      </c>
      <c r="Z17" s="155">
        <v>-47.549808762473702</v>
      </c>
      <c r="AA17" s="73">
        <v>-26.913615983989303</v>
      </c>
      <c r="AB17" s="73">
        <v>-1.9136159839893025</v>
      </c>
      <c r="AC17" s="73">
        <v>0</v>
      </c>
      <c r="AD17" s="307">
        <v>0</v>
      </c>
    </row>
    <row r="18" spans="1:30" x14ac:dyDescent="0.2">
      <c r="A18" s="216">
        <v>16</v>
      </c>
      <c r="B18" s="183" t="s">
        <v>14</v>
      </c>
      <c r="C18" s="189">
        <v>8374</v>
      </c>
      <c r="D18" s="189">
        <v>9290645.5856279992</v>
      </c>
      <c r="E18" s="189">
        <v>0</v>
      </c>
      <c r="F18" s="189">
        <v>988929.35458157619</v>
      </c>
      <c r="G18" s="189">
        <v>10279574.940209575</v>
      </c>
      <c r="H18" s="193">
        <v>1074.69</v>
      </c>
      <c r="I18" s="188">
        <v>8999454.0600000005</v>
      </c>
      <c r="J18" s="188">
        <v>1280120.8802095745</v>
      </c>
      <c r="K18" s="217">
        <v>260254.01964849414</v>
      </c>
      <c r="L18" s="189">
        <v>508497.44882839732</v>
      </c>
      <c r="M18" s="190">
        <v>0</v>
      </c>
      <c r="N18" s="190">
        <v>0</v>
      </c>
      <c r="O18" s="184">
        <v>2048872.348686466</v>
      </c>
      <c r="P18" s="163">
        <v>1758500.1759749954</v>
      </c>
      <c r="Q18" s="163">
        <v>210844.00988049855</v>
      </c>
      <c r="R18" s="189">
        <v>4018216.5345419599</v>
      </c>
      <c r="T18" s="200"/>
      <c r="U18" s="241">
        <v>4018216.5345419599</v>
      </c>
      <c r="V18" s="244">
        <v>18387495.259866171</v>
      </c>
      <c r="W18" s="46">
        <f t="shared" si="1"/>
        <v>-14369278.72532421</v>
      </c>
      <c r="X18" s="46">
        <f t="shared" si="0"/>
        <v>-1715.9396614908298</v>
      </c>
      <c r="Z18" s="155">
        <v>56.825582177411604</v>
      </c>
      <c r="AA18" s="73">
        <v>27.461774955896033</v>
      </c>
      <c r="AB18" s="73">
        <v>2.4617749558960327</v>
      </c>
      <c r="AC18" s="73">
        <v>0</v>
      </c>
      <c r="AD18" s="307">
        <v>0</v>
      </c>
    </row>
    <row r="19" spans="1:30" x14ac:dyDescent="0.2">
      <c r="A19" s="216">
        <v>18</v>
      </c>
      <c r="B19" s="183" t="s">
        <v>15</v>
      </c>
      <c r="C19" s="189">
        <v>5064</v>
      </c>
      <c r="D19" s="189">
        <v>7756140.3075700002</v>
      </c>
      <c r="E19" s="189">
        <v>0</v>
      </c>
      <c r="F19" s="189">
        <v>539497.13803641452</v>
      </c>
      <c r="G19" s="189">
        <v>8295637.4456064142</v>
      </c>
      <c r="H19" s="193">
        <v>1074.69</v>
      </c>
      <c r="I19" s="188">
        <v>5442230.1600000001</v>
      </c>
      <c r="J19" s="188">
        <v>2853407.2856064141</v>
      </c>
      <c r="K19" s="217">
        <v>126240.54485290016</v>
      </c>
      <c r="L19" s="189">
        <v>268769.0048116619</v>
      </c>
      <c r="M19" s="190">
        <v>0</v>
      </c>
      <c r="N19" s="190">
        <v>0</v>
      </c>
      <c r="O19" s="184">
        <v>3248416.8352709762</v>
      </c>
      <c r="P19" s="163">
        <v>863553.79052490811</v>
      </c>
      <c r="Q19" s="163">
        <v>127503.47098577079</v>
      </c>
      <c r="R19" s="189">
        <v>4239474.0967816552</v>
      </c>
      <c r="T19" s="200"/>
      <c r="U19" s="241">
        <v>4239474.0967816552</v>
      </c>
      <c r="V19" s="244">
        <v>7482343.0600504912</v>
      </c>
      <c r="W19" s="46">
        <f t="shared" si="1"/>
        <v>-3242868.963268836</v>
      </c>
      <c r="X19" s="46">
        <f t="shared" si="0"/>
        <v>-640.37696747014934</v>
      </c>
      <c r="Z19" s="155">
        <v>-134.37223497109096</v>
      </c>
      <c r="AA19" s="73">
        <v>-113.73604219260656</v>
      </c>
      <c r="AB19" s="73">
        <v>-88.736042192606561</v>
      </c>
      <c r="AC19" s="73">
        <v>-63.736042192606561</v>
      </c>
      <c r="AD19" s="307">
        <v>-38.736042192606561</v>
      </c>
    </row>
    <row r="20" spans="1:30" x14ac:dyDescent="0.2">
      <c r="A20" s="216">
        <v>19</v>
      </c>
      <c r="B20" s="183" t="s">
        <v>16</v>
      </c>
      <c r="C20" s="189">
        <v>3982</v>
      </c>
      <c r="D20" s="189">
        <v>6270282.6235000007</v>
      </c>
      <c r="E20" s="189">
        <v>0</v>
      </c>
      <c r="F20" s="189">
        <v>384766.12283226871</v>
      </c>
      <c r="G20" s="189">
        <v>6655048.7463322692</v>
      </c>
      <c r="H20" s="193">
        <v>1074.69</v>
      </c>
      <c r="I20" s="188">
        <v>4279415.58</v>
      </c>
      <c r="J20" s="188">
        <v>2375633.1663322691</v>
      </c>
      <c r="K20" s="217">
        <v>111398.144517687</v>
      </c>
      <c r="L20" s="189">
        <v>208627.53468666336</v>
      </c>
      <c r="M20" s="190">
        <v>0</v>
      </c>
      <c r="N20" s="190">
        <v>0</v>
      </c>
      <c r="O20" s="184">
        <v>2695658.8455366194</v>
      </c>
      <c r="P20" s="163">
        <v>1082009.7755158641</v>
      </c>
      <c r="Q20" s="163">
        <v>100260.43077909543</v>
      </c>
      <c r="R20" s="189">
        <v>3877929.0518315788</v>
      </c>
      <c r="T20" s="200"/>
      <c r="U20" s="241">
        <v>3877929.0518315788</v>
      </c>
      <c r="V20" s="244">
        <v>7002382.0605068598</v>
      </c>
      <c r="W20" s="46">
        <f t="shared" si="1"/>
        <v>-3124453.008675281</v>
      </c>
      <c r="X20" s="46">
        <f t="shared" si="0"/>
        <v>-784.64415084763459</v>
      </c>
      <c r="Z20" s="155">
        <v>-146.54362169059243</v>
      </c>
      <c r="AA20" s="73">
        <v>-125.907428912108</v>
      </c>
      <c r="AB20" s="73">
        <v>-100.907428912108</v>
      </c>
      <c r="AC20" s="73">
        <v>-75.907428912108003</v>
      </c>
      <c r="AD20" s="307">
        <v>-50.907428912108003</v>
      </c>
    </row>
    <row r="21" spans="1:30" x14ac:dyDescent="0.2">
      <c r="A21" s="216">
        <v>20</v>
      </c>
      <c r="B21" s="183" t="s">
        <v>17</v>
      </c>
      <c r="C21" s="189">
        <v>17052</v>
      </c>
      <c r="D21" s="189">
        <v>23516231.465023998</v>
      </c>
      <c r="E21" s="189">
        <v>0</v>
      </c>
      <c r="F21" s="189">
        <v>1266592.6693859482</v>
      </c>
      <c r="G21" s="189">
        <v>24782824.134409945</v>
      </c>
      <c r="H21" s="193">
        <v>1074.69</v>
      </c>
      <c r="I21" s="188">
        <v>18325613.880000003</v>
      </c>
      <c r="J21" s="188">
        <v>6457210.2544099428</v>
      </c>
      <c r="K21" s="217">
        <v>581386.87294964434</v>
      </c>
      <c r="L21" s="189">
        <v>935417.39065789944</v>
      </c>
      <c r="M21" s="190">
        <v>0</v>
      </c>
      <c r="N21" s="190">
        <v>0</v>
      </c>
      <c r="O21" s="184">
        <v>7974014.5180174857</v>
      </c>
      <c r="P21" s="163">
        <v>5129549.7591109937</v>
      </c>
      <c r="Q21" s="163">
        <v>429342.25656583009</v>
      </c>
      <c r="R21" s="189">
        <v>13532906.53369431</v>
      </c>
      <c r="T21" s="200"/>
      <c r="U21" s="241">
        <v>13532906.53369431</v>
      </c>
      <c r="V21" s="244">
        <v>33997841.639609203</v>
      </c>
      <c r="W21" s="46">
        <f t="shared" si="1"/>
        <v>-20464935.105914891</v>
      </c>
      <c r="X21" s="46">
        <f t="shared" si="0"/>
        <v>-1200.1486691247296</v>
      </c>
      <c r="Z21" s="155">
        <v>-86.394010194127972</v>
      </c>
      <c r="AA21" s="73">
        <v>-65.757817415643558</v>
      </c>
      <c r="AB21" s="73">
        <v>-40.757817415643558</v>
      </c>
      <c r="AC21" s="73">
        <v>-15.757817415643558</v>
      </c>
      <c r="AD21" s="307">
        <v>0</v>
      </c>
    </row>
    <row r="22" spans="1:30" x14ac:dyDescent="0.2">
      <c r="A22" s="216">
        <v>46</v>
      </c>
      <c r="B22" s="183" t="s">
        <v>18</v>
      </c>
      <c r="C22" s="189">
        <v>1503</v>
      </c>
      <c r="D22" s="189">
        <v>1432838.9278300002</v>
      </c>
      <c r="E22" s="189">
        <v>0</v>
      </c>
      <c r="F22" s="189">
        <v>927157.66127780685</v>
      </c>
      <c r="G22" s="189">
        <v>2359996.5891078068</v>
      </c>
      <c r="H22" s="193">
        <v>1074.69</v>
      </c>
      <c r="I22" s="188">
        <v>1615259.07</v>
      </c>
      <c r="J22" s="188">
        <v>744737.51910780673</v>
      </c>
      <c r="K22" s="217">
        <v>75394.836007860315</v>
      </c>
      <c r="L22" s="189">
        <v>128666.80902456185</v>
      </c>
      <c r="M22" s="190">
        <v>0</v>
      </c>
      <c r="N22" s="190">
        <v>0</v>
      </c>
      <c r="O22" s="184">
        <v>948799.16414022888</v>
      </c>
      <c r="P22" s="163">
        <v>495268.59937479685</v>
      </c>
      <c r="Q22" s="163">
        <v>37843.151044947372</v>
      </c>
      <c r="R22" s="189">
        <v>1481910.9145599732</v>
      </c>
      <c r="T22" s="200"/>
      <c r="U22" s="241">
        <v>1481910.9145599732</v>
      </c>
      <c r="V22" s="244">
        <v>5638390.5216820315</v>
      </c>
      <c r="W22" s="46">
        <f t="shared" si="1"/>
        <v>-4156479.607122058</v>
      </c>
      <c r="X22" s="46">
        <f t="shared" si="0"/>
        <v>-2765.4554937605176</v>
      </c>
      <c r="Z22" s="155">
        <v>175.81434159892547</v>
      </c>
      <c r="AA22" s="73">
        <v>146.45053437740989</v>
      </c>
      <c r="AB22" s="73">
        <v>121.45053437740989</v>
      </c>
      <c r="AC22" s="73">
        <v>96.450534377409895</v>
      </c>
      <c r="AD22" s="307">
        <v>71.450534377409895</v>
      </c>
    </row>
    <row r="23" spans="1:30" x14ac:dyDescent="0.2">
      <c r="A23" s="216">
        <v>47</v>
      </c>
      <c r="B23" s="183" t="s">
        <v>19</v>
      </c>
      <c r="C23" s="189">
        <v>1890</v>
      </c>
      <c r="D23" s="189">
        <v>1764296.9581539999</v>
      </c>
      <c r="E23" s="189">
        <v>0</v>
      </c>
      <c r="F23" s="189">
        <v>1963842.9176674276</v>
      </c>
      <c r="G23" s="189">
        <v>3728139.8758214274</v>
      </c>
      <c r="H23" s="193">
        <v>1074.69</v>
      </c>
      <c r="I23" s="188">
        <v>2031164.1</v>
      </c>
      <c r="J23" s="188">
        <v>1696975.7758214273</v>
      </c>
      <c r="K23" s="217">
        <v>891644.55549043091</v>
      </c>
      <c r="L23" s="189">
        <v>153535.25064521396</v>
      </c>
      <c r="M23" s="190">
        <v>0</v>
      </c>
      <c r="N23" s="190">
        <v>0</v>
      </c>
      <c r="O23" s="184">
        <v>2742155.581957072</v>
      </c>
      <c r="P23" s="163">
        <v>622244.91380325367</v>
      </c>
      <c r="Q23" s="163">
        <v>47587.195924784122</v>
      </c>
      <c r="R23" s="189">
        <v>3411987.6916851099</v>
      </c>
      <c r="T23" s="200"/>
      <c r="U23" s="241">
        <v>3411987.6916851099</v>
      </c>
      <c r="V23" s="244">
        <v>8881811.8401898332</v>
      </c>
      <c r="W23" s="46">
        <f t="shared" si="1"/>
        <v>-5469824.1485047229</v>
      </c>
      <c r="X23" s="46">
        <f t="shared" si="0"/>
        <v>-2894.0868510606997</v>
      </c>
      <c r="Z23" s="155">
        <v>56.205238928905658</v>
      </c>
      <c r="AA23" s="73">
        <v>26.841431707390072</v>
      </c>
      <c r="AB23" s="73">
        <v>1.8414317073900719</v>
      </c>
      <c r="AC23" s="73">
        <v>0</v>
      </c>
      <c r="AD23" s="307">
        <v>0</v>
      </c>
    </row>
    <row r="24" spans="1:30" x14ac:dyDescent="0.2">
      <c r="A24" s="216">
        <v>49</v>
      </c>
      <c r="B24" s="183" t="s">
        <v>20</v>
      </c>
      <c r="C24" s="189">
        <v>265543</v>
      </c>
      <c r="D24" s="189">
        <v>383003710.29676598</v>
      </c>
      <c r="E24" s="189">
        <v>0</v>
      </c>
      <c r="F24" s="189">
        <v>76398005.282509804</v>
      </c>
      <c r="G24" s="189">
        <v>459401715.57927579</v>
      </c>
      <c r="H24" s="193">
        <v>1074.69</v>
      </c>
      <c r="I24" s="188">
        <v>285376406.67000002</v>
      </c>
      <c r="J24" s="188">
        <v>174025308.90927577</v>
      </c>
      <c r="K24" s="217">
        <v>7728180.9390788767</v>
      </c>
      <c r="L24" s="189">
        <v>7267013.5987158017</v>
      </c>
      <c r="M24" s="190">
        <v>0</v>
      </c>
      <c r="N24" s="190">
        <v>0</v>
      </c>
      <c r="O24" s="184">
        <v>189020503.44707045</v>
      </c>
      <c r="P24" s="163">
        <v>-29683518.331465323</v>
      </c>
      <c r="Q24" s="163">
        <v>6685950.6706110844</v>
      </c>
      <c r="R24" s="189">
        <v>166022935.7862162</v>
      </c>
      <c r="S24" s="218">
        <v>2</v>
      </c>
      <c r="T24" s="200">
        <v>1311.1065974371081</v>
      </c>
      <c r="U24" s="241">
        <v>166024234.04664403</v>
      </c>
      <c r="V24" s="244">
        <v>81839241.528140694</v>
      </c>
      <c r="W24" s="46">
        <f t="shared" si="1"/>
        <v>84184992.518503338</v>
      </c>
      <c r="X24" s="46">
        <f t="shared" si="0"/>
        <v>317.02960544432858</v>
      </c>
      <c r="Z24" s="155">
        <v>-1.0893880477730207</v>
      </c>
      <c r="AA24" s="73">
        <v>0</v>
      </c>
      <c r="AB24" s="73">
        <v>0</v>
      </c>
      <c r="AC24" s="73">
        <v>0</v>
      </c>
      <c r="AD24" s="307">
        <v>0</v>
      </c>
    </row>
    <row r="25" spans="1:30" x14ac:dyDescent="0.2">
      <c r="A25" s="216">
        <v>50</v>
      </c>
      <c r="B25" s="183" t="s">
        <v>21</v>
      </c>
      <c r="C25" s="189">
        <v>12314</v>
      </c>
      <c r="D25" s="189">
        <v>15287315.439638</v>
      </c>
      <c r="E25" s="189">
        <v>0</v>
      </c>
      <c r="F25" s="189">
        <v>1426552.7980476699</v>
      </c>
      <c r="G25" s="189">
        <v>16713868.237685669</v>
      </c>
      <c r="H25" s="193">
        <v>1074.69</v>
      </c>
      <c r="I25" s="188">
        <v>13233732.66</v>
      </c>
      <c r="J25" s="188">
        <v>3480135.5776856691</v>
      </c>
      <c r="K25" s="217">
        <v>296850.21423616359</v>
      </c>
      <c r="L25" s="189">
        <v>733343.71463838499</v>
      </c>
      <c r="M25" s="190">
        <v>0</v>
      </c>
      <c r="N25" s="190">
        <v>0</v>
      </c>
      <c r="O25" s="184">
        <v>4510329.5065602176</v>
      </c>
      <c r="P25" s="163">
        <v>2141202.1800429868</v>
      </c>
      <c r="Q25" s="163">
        <v>310046.94741682103</v>
      </c>
      <c r="R25" s="189">
        <v>6961578.6340200249</v>
      </c>
      <c r="T25" s="200"/>
      <c r="U25" s="241">
        <v>6961578.6340200249</v>
      </c>
      <c r="V25" s="244">
        <v>25701710.642726205</v>
      </c>
      <c r="W25" s="46">
        <f t="shared" si="1"/>
        <v>-18740132.008706182</v>
      </c>
      <c r="X25" s="46">
        <f t="shared" si="0"/>
        <v>-1521.855774622883</v>
      </c>
      <c r="Z25" s="155">
        <v>5.1602019282617277</v>
      </c>
      <c r="AA25" s="73">
        <v>0</v>
      </c>
      <c r="AB25" s="73">
        <v>0</v>
      </c>
      <c r="AC25" s="73">
        <v>0</v>
      </c>
      <c r="AD25" s="307">
        <v>0</v>
      </c>
    </row>
    <row r="26" spans="1:30" x14ac:dyDescent="0.2">
      <c r="A26" s="216">
        <v>51</v>
      </c>
      <c r="B26" s="183" t="s">
        <v>22</v>
      </c>
      <c r="C26" s="189">
        <v>5954</v>
      </c>
      <c r="D26" s="189">
        <v>7961096.1516839992</v>
      </c>
      <c r="E26" s="189">
        <v>0</v>
      </c>
      <c r="F26" s="189">
        <v>649537.67452984303</v>
      </c>
      <c r="G26" s="189">
        <v>8610633.8262138423</v>
      </c>
      <c r="H26" s="193">
        <v>1074.69</v>
      </c>
      <c r="I26" s="188">
        <v>6398704.2600000007</v>
      </c>
      <c r="J26" s="188">
        <v>2211929.5662138416</v>
      </c>
      <c r="K26" s="217">
        <v>171125.77790690263</v>
      </c>
      <c r="L26" s="189">
        <v>532822.98785655864</v>
      </c>
      <c r="M26" s="190">
        <v>0</v>
      </c>
      <c r="N26" s="190">
        <v>0</v>
      </c>
      <c r="O26" s="184">
        <v>2915878.3319773027</v>
      </c>
      <c r="P26" s="163">
        <v>-626728.09096839617</v>
      </c>
      <c r="Q26" s="163">
        <v>149912.2563683411</v>
      </c>
      <c r="R26" s="189">
        <v>2439062.4973772475</v>
      </c>
      <c r="T26" s="200"/>
      <c r="U26" s="241">
        <v>2439062.4973772475</v>
      </c>
      <c r="V26" s="244">
        <v>9164607.8300856631</v>
      </c>
      <c r="W26" s="46">
        <f t="shared" si="1"/>
        <v>-6725545.3327084156</v>
      </c>
      <c r="X26" s="46">
        <f t="shared" si="0"/>
        <v>-1129.5843689466603</v>
      </c>
      <c r="Z26" s="155">
        <v>-487.02354856496896</v>
      </c>
      <c r="AA26" s="73">
        <v>-466.38735578648453</v>
      </c>
      <c r="AB26" s="73">
        <v>-441.38735578648453</v>
      </c>
      <c r="AC26" s="73">
        <v>-416.38735578648453</v>
      </c>
      <c r="AD26" s="307">
        <v>-391.38735578648453</v>
      </c>
    </row>
    <row r="27" spans="1:30" x14ac:dyDescent="0.2">
      <c r="A27" s="216">
        <v>52</v>
      </c>
      <c r="B27" s="183" t="s">
        <v>23</v>
      </c>
      <c r="C27" s="189">
        <v>2651</v>
      </c>
      <c r="D27" s="189">
        <v>3184950.1910820003</v>
      </c>
      <c r="E27" s="189">
        <v>0</v>
      </c>
      <c r="F27" s="189">
        <v>533590.72895588446</v>
      </c>
      <c r="G27" s="189">
        <v>3718540.9200378847</v>
      </c>
      <c r="H27" s="193">
        <v>1074.69</v>
      </c>
      <c r="I27" s="188">
        <v>2849003.19</v>
      </c>
      <c r="J27" s="188">
        <v>869537.73003788479</v>
      </c>
      <c r="K27" s="217">
        <v>56340.331415534412</v>
      </c>
      <c r="L27" s="189">
        <v>215964.67127556392</v>
      </c>
      <c r="M27" s="190">
        <v>0</v>
      </c>
      <c r="N27" s="190">
        <v>0</v>
      </c>
      <c r="O27" s="184">
        <v>1141842.732728983</v>
      </c>
      <c r="P27" s="163">
        <v>857095.27257261367</v>
      </c>
      <c r="Q27" s="163">
        <v>66747.966347408845</v>
      </c>
      <c r="R27" s="189">
        <v>2065685.9716490055</v>
      </c>
      <c r="T27" s="200"/>
      <c r="U27" s="241">
        <v>2065685.9716490055</v>
      </c>
      <c r="V27" s="244">
        <v>8049907.2927411972</v>
      </c>
      <c r="W27" s="46">
        <f t="shared" si="1"/>
        <v>-5984221.3210921921</v>
      </c>
      <c r="X27" s="46">
        <f t="shared" si="0"/>
        <v>-2257.3448966775527</v>
      </c>
      <c r="Z27" s="155">
        <v>-13.824588256826587</v>
      </c>
      <c r="AA27" s="73">
        <v>0</v>
      </c>
      <c r="AB27" s="73">
        <v>0</v>
      </c>
      <c r="AC27" s="73">
        <v>0</v>
      </c>
      <c r="AD27" s="307">
        <v>0</v>
      </c>
    </row>
    <row r="28" spans="1:30" x14ac:dyDescent="0.2">
      <c r="A28" s="216">
        <v>61</v>
      </c>
      <c r="B28" s="183" t="s">
        <v>24</v>
      </c>
      <c r="C28" s="189">
        <v>17521</v>
      </c>
      <c r="D28" s="189">
        <v>17555122.791663997</v>
      </c>
      <c r="E28" s="189">
        <v>0</v>
      </c>
      <c r="F28" s="189">
        <v>2092503.8801957532</v>
      </c>
      <c r="G28" s="189">
        <v>19647626.671859749</v>
      </c>
      <c r="H28" s="193">
        <v>1074.69</v>
      </c>
      <c r="I28" s="188">
        <v>18829643.490000002</v>
      </c>
      <c r="J28" s="188">
        <v>817983.18185974658</v>
      </c>
      <c r="K28" s="217">
        <v>659756.93870421674</v>
      </c>
      <c r="L28" s="189">
        <v>1094204.9579076059</v>
      </c>
      <c r="M28" s="190">
        <v>0</v>
      </c>
      <c r="N28" s="190">
        <v>0</v>
      </c>
      <c r="O28" s="184">
        <v>2571945.0784715693</v>
      </c>
      <c r="P28" s="163">
        <v>4040981.9670122671</v>
      </c>
      <c r="Q28" s="163">
        <v>441150.93111012835</v>
      </c>
      <c r="R28" s="189">
        <v>7054077.9765939657</v>
      </c>
      <c r="T28" s="200"/>
      <c r="U28" s="241">
        <v>7054077.9765939657</v>
      </c>
      <c r="V28" s="244">
        <v>41213470.254843183</v>
      </c>
      <c r="W28" s="46">
        <f t="shared" si="1"/>
        <v>-34159392.278249219</v>
      </c>
      <c r="X28" s="46">
        <f t="shared" si="0"/>
        <v>-1949.6257221762012</v>
      </c>
      <c r="Z28" s="155">
        <v>217.63482700129961</v>
      </c>
      <c r="AA28" s="73">
        <v>188.27101977978404</v>
      </c>
      <c r="AB28" s="73">
        <v>163.27101977978404</v>
      </c>
      <c r="AC28" s="73">
        <v>138.27101977978404</v>
      </c>
      <c r="AD28" s="307">
        <v>113.27101977978404</v>
      </c>
    </row>
    <row r="29" spans="1:30" x14ac:dyDescent="0.2">
      <c r="A29" s="216">
        <v>69</v>
      </c>
      <c r="B29" s="183" t="s">
        <v>25</v>
      </c>
      <c r="C29" s="189">
        <v>7479</v>
      </c>
      <c r="D29" s="189">
        <v>11269206.295584001</v>
      </c>
      <c r="E29" s="189">
        <v>0</v>
      </c>
      <c r="F29" s="189">
        <v>1093724.8348435913</v>
      </c>
      <c r="G29" s="189">
        <v>12362931.130427592</v>
      </c>
      <c r="H29" s="193">
        <v>1074.69</v>
      </c>
      <c r="I29" s="188">
        <v>8037606.5100000007</v>
      </c>
      <c r="J29" s="188">
        <v>4325324.6204275908</v>
      </c>
      <c r="K29" s="217">
        <v>295724.9090215707</v>
      </c>
      <c r="L29" s="189">
        <v>506067.14287406241</v>
      </c>
      <c r="M29" s="190">
        <v>0</v>
      </c>
      <c r="N29" s="190">
        <v>0</v>
      </c>
      <c r="O29" s="184">
        <v>5127116.6723232232</v>
      </c>
      <c r="P29" s="163">
        <v>3405866.9643623717</v>
      </c>
      <c r="Q29" s="163">
        <v>188309.33244521718</v>
      </c>
      <c r="R29" s="189">
        <v>8721292.9691308122</v>
      </c>
      <c r="T29" s="200"/>
      <c r="U29" s="241">
        <v>8721292.9691308122</v>
      </c>
      <c r="V29" s="244">
        <v>23548046.033666544</v>
      </c>
      <c r="W29" s="46">
        <f t="shared" si="1"/>
        <v>-14826753.064535731</v>
      </c>
      <c r="X29" s="46">
        <f t="shared" si="0"/>
        <v>-1982.4512721668314</v>
      </c>
      <c r="Z29" s="155">
        <v>-133.90391673262951</v>
      </c>
      <c r="AA29" s="73">
        <v>-113.26772395414508</v>
      </c>
      <c r="AB29" s="73">
        <v>-88.267723954145083</v>
      </c>
      <c r="AC29" s="73">
        <v>-63.267723954145083</v>
      </c>
      <c r="AD29" s="307">
        <v>-38.267723954145083</v>
      </c>
    </row>
    <row r="30" spans="1:30" x14ac:dyDescent="0.2">
      <c r="A30" s="216">
        <v>71</v>
      </c>
      <c r="B30" s="183" t="s">
        <v>26</v>
      </c>
      <c r="C30" s="189">
        <v>7175</v>
      </c>
      <c r="D30" s="189">
        <v>11210205.19647</v>
      </c>
      <c r="E30" s="189">
        <v>0</v>
      </c>
      <c r="F30" s="189">
        <v>1274101.4859930037</v>
      </c>
      <c r="G30" s="189">
        <v>12484306.682463003</v>
      </c>
      <c r="H30" s="193">
        <v>1074.69</v>
      </c>
      <c r="I30" s="188">
        <v>7710900.75</v>
      </c>
      <c r="J30" s="188">
        <v>4773405.9324630033</v>
      </c>
      <c r="K30" s="217">
        <v>362219.85799887317</v>
      </c>
      <c r="L30" s="189">
        <v>516538.47544223373</v>
      </c>
      <c r="M30" s="190">
        <v>0</v>
      </c>
      <c r="N30" s="190">
        <v>0</v>
      </c>
      <c r="O30" s="184">
        <v>5652164.2659041099</v>
      </c>
      <c r="P30" s="163">
        <v>3189820.3012726088</v>
      </c>
      <c r="Q30" s="163">
        <v>180655.09564038418</v>
      </c>
      <c r="R30" s="189">
        <v>9022639.6628171019</v>
      </c>
      <c r="T30" s="200"/>
      <c r="U30" s="241">
        <v>9022639.6628171019</v>
      </c>
      <c r="V30" s="244">
        <v>22993262.586785831</v>
      </c>
      <c r="W30" s="46">
        <f t="shared" si="1"/>
        <v>-13970622.923968729</v>
      </c>
      <c r="X30" s="46">
        <f t="shared" si="0"/>
        <v>-1947.1251461977322</v>
      </c>
      <c r="Z30" s="155">
        <v>-83.347571826393903</v>
      </c>
      <c r="AA30" s="73">
        <v>-62.711379047909475</v>
      </c>
      <c r="AB30" s="73">
        <v>-37.711379047909475</v>
      </c>
      <c r="AC30" s="73">
        <v>-12.711379047909475</v>
      </c>
      <c r="AD30" s="307">
        <v>0</v>
      </c>
    </row>
    <row r="31" spans="1:30" x14ac:dyDescent="0.2">
      <c r="A31" s="216">
        <v>72</v>
      </c>
      <c r="B31" s="183" t="s">
        <v>27</v>
      </c>
      <c r="C31" s="189">
        <v>997</v>
      </c>
      <c r="D31" s="189">
        <v>906708.48186000006</v>
      </c>
      <c r="E31" s="189">
        <v>0</v>
      </c>
      <c r="F31" s="189">
        <v>1298967.5016938518</v>
      </c>
      <c r="G31" s="189">
        <v>2205675.983553852</v>
      </c>
      <c r="H31" s="193">
        <v>1074.69</v>
      </c>
      <c r="I31" s="188">
        <v>1071465.9300000002</v>
      </c>
      <c r="J31" s="188">
        <v>1134210.0535538518</v>
      </c>
      <c r="K31" s="217">
        <v>78863.461142665852</v>
      </c>
      <c r="L31" s="189">
        <v>62903.38800901208</v>
      </c>
      <c r="M31" s="190">
        <v>0</v>
      </c>
      <c r="N31" s="190">
        <v>0</v>
      </c>
      <c r="O31" s="184">
        <v>1275976.9027055297</v>
      </c>
      <c r="P31" s="163">
        <v>241111.36384404681</v>
      </c>
      <c r="Q31" s="163">
        <v>25102.87531058718</v>
      </c>
      <c r="R31" s="189">
        <v>1542191.1418601638</v>
      </c>
      <c r="T31" s="200"/>
      <c r="U31" s="241">
        <v>1542191.1418601638</v>
      </c>
      <c r="V31" s="244">
        <v>3548328.5935785272</v>
      </c>
      <c r="W31" s="46">
        <f t="shared" si="1"/>
        <v>-2006137.4517183634</v>
      </c>
      <c r="X31" s="46">
        <f t="shared" si="0"/>
        <v>-2012.1739736392813</v>
      </c>
      <c r="Z31" s="155">
        <v>-64.224437888729994</v>
      </c>
      <c r="AA31" s="73">
        <v>-43.588245110245566</v>
      </c>
      <c r="AB31" s="73">
        <v>-18.588245110245566</v>
      </c>
      <c r="AC31" s="73">
        <v>0</v>
      </c>
      <c r="AD31" s="307">
        <v>0</v>
      </c>
    </row>
    <row r="32" spans="1:30" x14ac:dyDescent="0.2">
      <c r="A32" s="216">
        <v>74</v>
      </c>
      <c r="B32" s="183" t="s">
        <v>28</v>
      </c>
      <c r="C32" s="189">
        <v>1222</v>
      </c>
      <c r="D32" s="189">
        <v>1348216.9031119999</v>
      </c>
      <c r="E32" s="189">
        <v>0</v>
      </c>
      <c r="F32" s="189">
        <v>430850.0087962668</v>
      </c>
      <c r="G32" s="189">
        <v>1779066.9119082666</v>
      </c>
      <c r="H32" s="193">
        <v>1074.69</v>
      </c>
      <c r="I32" s="188">
        <v>1313271.1800000002</v>
      </c>
      <c r="J32" s="188">
        <v>465795.73190826643</v>
      </c>
      <c r="K32" s="217">
        <v>87008.924109675107</v>
      </c>
      <c r="L32" s="189">
        <v>99953.52775134705</v>
      </c>
      <c r="M32" s="190">
        <v>0</v>
      </c>
      <c r="N32" s="190">
        <v>0</v>
      </c>
      <c r="O32" s="184">
        <v>652758.18376928859</v>
      </c>
      <c r="P32" s="163">
        <v>389941.3966586687</v>
      </c>
      <c r="Q32" s="163">
        <v>30768.01768258529</v>
      </c>
      <c r="R32" s="189">
        <v>1073467.5981105426</v>
      </c>
      <c r="T32" s="200"/>
      <c r="U32" s="241">
        <v>1073467.5981105426</v>
      </c>
      <c r="V32" s="244">
        <v>4214238.8537010346</v>
      </c>
      <c r="W32" s="46">
        <f t="shared" si="1"/>
        <v>-3140771.2555904919</v>
      </c>
      <c r="X32" s="46">
        <f t="shared" si="0"/>
        <v>-2570.1892435274076</v>
      </c>
      <c r="Z32" s="155">
        <v>23.861909882060445</v>
      </c>
      <c r="AA32" s="73">
        <v>0</v>
      </c>
      <c r="AB32" s="73">
        <v>0</v>
      </c>
      <c r="AC32" s="73">
        <v>0</v>
      </c>
      <c r="AD32" s="307">
        <v>0</v>
      </c>
    </row>
    <row r="33" spans="1:30" x14ac:dyDescent="0.2">
      <c r="A33" s="216">
        <v>75</v>
      </c>
      <c r="B33" s="183" t="s">
        <v>29</v>
      </c>
      <c r="C33" s="189">
        <v>21061</v>
      </c>
      <c r="D33" s="189">
        <v>23147540.660126001</v>
      </c>
      <c r="E33" s="189">
        <v>0</v>
      </c>
      <c r="F33" s="189">
        <v>2975677.7269356935</v>
      </c>
      <c r="G33" s="189">
        <v>26123218.387061693</v>
      </c>
      <c r="H33" s="193">
        <v>1074.69</v>
      </c>
      <c r="I33" s="188">
        <v>22634046.09</v>
      </c>
      <c r="J33" s="188">
        <v>3489172.2970616929</v>
      </c>
      <c r="K33" s="217">
        <v>784269.14306060621</v>
      </c>
      <c r="L33" s="189">
        <v>1106513.2115024361</v>
      </c>
      <c r="M33" s="190">
        <v>0</v>
      </c>
      <c r="N33" s="190">
        <v>0</v>
      </c>
      <c r="O33" s="184">
        <v>5379954.6516247354</v>
      </c>
      <c r="P33" s="163">
        <v>2442877.6752433269</v>
      </c>
      <c r="Q33" s="163">
        <v>530282.50442956528</v>
      </c>
      <c r="R33" s="189">
        <v>8353114.8312976286</v>
      </c>
      <c r="T33" s="200"/>
      <c r="U33" s="241">
        <v>8353114.8312976286</v>
      </c>
      <c r="V33" s="244">
        <v>39681917.679799482</v>
      </c>
      <c r="W33" s="46">
        <f t="shared" si="1"/>
        <v>-31328802.848501854</v>
      </c>
      <c r="X33" s="46">
        <f t="shared" si="0"/>
        <v>-1487.5268433835931</v>
      </c>
      <c r="Z33" s="155">
        <v>16.821274263510361</v>
      </c>
      <c r="AA33" s="73">
        <v>0</v>
      </c>
      <c r="AB33" s="73">
        <v>0</v>
      </c>
      <c r="AC33" s="73">
        <v>0</v>
      </c>
      <c r="AD33" s="307">
        <v>0</v>
      </c>
    </row>
    <row r="34" spans="1:30" x14ac:dyDescent="0.2">
      <c r="A34" s="216">
        <v>77</v>
      </c>
      <c r="B34" s="183" t="s">
        <v>30</v>
      </c>
      <c r="C34" s="189">
        <v>5307</v>
      </c>
      <c r="D34" s="189">
        <v>6283446.3053679997</v>
      </c>
      <c r="E34" s="189">
        <v>0</v>
      </c>
      <c r="F34" s="189">
        <v>757313.10423314141</v>
      </c>
      <c r="G34" s="189">
        <v>7040759.4096011408</v>
      </c>
      <c r="H34" s="193">
        <v>1074.69</v>
      </c>
      <c r="I34" s="188">
        <v>5703379.8300000001</v>
      </c>
      <c r="J34" s="188">
        <v>1337379.5796011407</v>
      </c>
      <c r="K34" s="217">
        <v>228574.08066973081</v>
      </c>
      <c r="L34" s="189">
        <v>434738.48156131338</v>
      </c>
      <c r="M34" s="190">
        <v>0</v>
      </c>
      <c r="N34" s="190">
        <v>0</v>
      </c>
      <c r="O34" s="184">
        <v>2000692.141832185</v>
      </c>
      <c r="P34" s="163">
        <v>2731136.7502105678</v>
      </c>
      <c r="Q34" s="163">
        <v>133621.82474752876</v>
      </c>
      <c r="R34" s="189">
        <v>4865450.7167902812</v>
      </c>
      <c r="T34" s="200"/>
      <c r="U34" s="241">
        <v>4865450.7167902812</v>
      </c>
      <c r="V34" s="244">
        <v>20087281.577361643</v>
      </c>
      <c r="W34" s="46">
        <f t="shared" si="1"/>
        <v>-15221830.860571362</v>
      </c>
      <c r="X34" s="46">
        <f t="shared" si="0"/>
        <v>-2868.2552968855025</v>
      </c>
      <c r="Z34" s="155">
        <v>104.80630187305161</v>
      </c>
      <c r="AA34" s="73">
        <v>75.442494651536038</v>
      </c>
      <c r="AB34" s="73">
        <v>50.442494651536038</v>
      </c>
      <c r="AC34" s="73">
        <v>25.442494651536038</v>
      </c>
      <c r="AD34" s="307">
        <v>0.44249465153603751</v>
      </c>
    </row>
    <row r="35" spans="1:30" x14ac:dyDescent="0.2">
      <c r="A35" s="216">
        <v>78</v>
      </c>
      <c r="B35" s="183" t="s">
        <v>31</v>
      </c>
      <c r="C35" s="189">
        <v>9021</v>
      </c>
      <c r="D35" s="189">
        <v>9711860.3793800008</v>
      </c>
      <c r="E35" s="189">
        <v>0</v>
      </c>
      <c r="F35" s="189">
        <v>2336563.7550019878</v>
      </c>
      <c r="G35" s="189">
        <v>12048424.134381989</v>
      </c>
      <c r="H35" s="193">
        <v>1074.69</v>
      </c>
      <c r="I35" s="188">
        <v>9694778.4900000002</v>
      </c>
      <c r="J35" s="188">
        <v>2353645.6443819888</v>
      </c>
      <c r="K35" s="217">
        <v>544799.03952528117</v>
      </c>
      <c r="L35" s="189">
        <v>411687.30484285462</v>
      </c>
      <c r="M35" s="190">
        <v>0</v>
      </c>
      <c r="N35" s="190">
        <v>0</v>
      </c>
      <c r="O35" s="184">
        <v>3310131.9887501244</v>
      </c>
      <c r="P35" s="163">
        <v>-88779.124751327065</v>
      </c>
      <c r="Q35" s="163">
        <v>227134.44150131088</v>
      </c>
      <c r="R35" s="189">
        <v>3448487.3055001083</v>
      </c>
      <c r="T35" s="200"/>
      <c r="U35" s="241">
        <v>3448487.3055001083</v>
      </c>
      <c r="V35" s="244">
        <v>13820482.657409737</v>
      </c>
      <c r="W35" s="46">
        <f t="shared" si="1"/>
        <v>-10371995.351909628</v>
      </c>
      <c r="X35" s="46">
        <f t="shared" si="0"/>
        <v>-1149.7611519686984</v>
      </c>
      <c r="Z35" s="155">
        <v>-105.56186406322458</v>
      </c>
      <c r="AA35" s="73">
        <v>-84.925671284740162</v>
      </c>
      <c r="AB35" s="73">
        <v>-59.925671284740162</v>
      </c>
      <c r="AC35" s="73">
        <v>-34.925671284740162</v>
      </c>
      <c r="AD35" s="307">
        <v>-9.9256712847401616</v>
      </c>
    </row>
    <row r="36" spans="1:30" x14ac:dyDescent="0.2">
      <c r="A36" s="216">
        <v>79</v>
      </c>
      <c r="B36" s="183" t="s">
        <v>32</v>
      </c>
      <c r="C36" s="189">
        <v>7366</v>
      </c>
      <c r="D36" s="189">
        <v>7982118.5742539996</v>
      </c>
      <c r="E36" s="189">
        <v>0</v>
      </c>
      <c r="F36" s="189">
        <v>651657.64728011994</v>
      </c>
      <c r="G36" s="189">
        <v>8633776.2215341199</v>
      </c>
      <c r="H36" s="193">
        <v>1074.69</v>
      </c>
      <c r="I36" s="188">
        <v>7916166.54</v>
      </c>
      <c r="J36" s="188">
        <v>717609.68153411988</v>
      </c>
      <c r="K36" s="217">
        <v>227120.42671909067</v>
      </c>
      <c r="L36" s="189">
        <v>371991.15194650873</v>
      </c>
      <c r="M36" s="190">
        <v>0</v>
      </c>
      <c r="N36" s="190">
        <v>0</v>
      </c>
      <c r="O36" s="184">
        <v>1316721.2601997193</v>
      </c>
      <c r="P36" s="163">
        <v>-276643.62479707168</v>
      </c>
      <c r="Q36" s="163">
        <v>185464.172053947</v>
      </c>
      <c r="R36" s="189">
        <v>1225541.8074565947</v>
      </c>
      <c r="T36" s="200"/>
      <c r="U36" s="241">
        <v>1225541.8074565947</v>
      </c>
      <c r="V36" s="244">
        <v>12890523.299897492</v>
      </c>
      <c r="W36" s="46">
        <f t="shared" si="1"/>
        <v>-11664981.492440898</v>
      </c>
      <c r="X36" s="46">
        <f t="shared" si="0"/>
        <v>-1583.6249650340617</v>
      </c>
      <c r="Z36" s="155">
        <v>-67.473192872208614</v>
      </c>
      <c r="AA36" s="73">
        <v>-46.837000093724185</v>
      </c>
      <c r="AB36" s="73">
        <v>-21.837000093724185</v>
      </c>
      <c r="AC36" s="73">
        <v>0</v>
      </c>
      <c r="AD36" s="307">
        <v>0</v>
      </c>
    </row>
    <row r="37" spans="1:30" x14ac:dyDescent="0.2">
      <c r="A37" s="216">
        <v>81</v>
      </c>
      <c r="B37" s="183" t="s">
        <v>33</v>
      </c>
      <c r="C37" s="189">
        <v>3071</v>
      </c>
      <c r="D37" s="189">
        <v>2615734.104874</v>
      </c>
      <c r="E37" s="189">
        <v>0</v>
      </c>
      <c r="F37" s="189">
        <v>709310.5473705316</v>
      </c>
      <c r="G37" s="189">
        <v>3325044.6522445315</v>
      </c>
      <c r="H37" s="193">
        <v>1074.69</v>
      </c>
      <c r="I37" s="188">
        <v>3300372.99</v>
      </c>
      <c r="J37" s="188">
        <v>24671.662244531326</v>
      </c>
      <c r="K37" s="217">
        <v>171999.51603025131</v>
      </c>
      <c r="L37" s="189">
        <v>268974.55832977331</v>
      </c>
      <c r="M37" s="190">
        <v>0</v>
      </c>
      <c r="N37" s="190">
        <v>0</v>
      </c>
      <c r="O37" s="184">
        <v>465645.73660455598</v>
      </c>
      <c r="P37" s="163">
        <v>805725.01813815278</v>
      </c>
      <c r="Q37" s="163">
        <v>77322.898775138645</v>
      </c>
      <c r="R37" s="189">
        <v>1348693.6535178474</v>
      </c>
      <c r="T37" s="200"/>
      <c r="U37" s="241">
        <v>1348693.6535178474</v>
      </c>
      <c r="V37" s="244">
        <v>9492182.3971098829</v>
      </c>
      <c r="W37" s="46">
        <f t="shared" si="1"/>
        <v>-8143488.743592035</v>
      </c>
      <c r="X37" s="46">
        <f t="shared" si="0"/>
        <v>-2651.7384381608713</v>
      </c>
      <c r="Z37" s="155">
        <v>26.488713854903722</v>
      </c>
      <c r="AA37" s="73">
        <v>0</v>
      </c>
      <c r="AB37" s="73">
        <v>0</v>
      </c>
      <c r="AC37" s="73">
        <v>0</v>
      </c>
      <c r="AD37" s="307">
        <v>0</v>
      </c>
    </row>
    <row r="38" spans="1:30" x14ac:dyDescent="0.2">
      <c r="A38" s="216">
        <v>82</v>
      </c>
      <c r="B38" s="219" t="s">
        <v>34</v>
      </c>
      <c r="C38" s="189">
        <v>9738</v>
      </c>
      <c r="D38" s="189">
        <v>13692416.238018002</v>
      </c>
      <c r="E38" s="189">
        <v>0</v>
      </c>
      <c r="F38" s="189">
        <v>780758.90876361879</v>
      </c>
      <c r="G38" s="189">
        <v>14473175.146781622</v>
      </c>
      <c r="H38" s="193">
        <v>1074.69</v>
      </c>
      <c r="I38" s="188">
        <v>10465331.220000001</v>
      </c>
      <c r="J38" s="188">
        <v>4007843.9267816208</v>
      </c>
      <c r="K38" s="217">
        <v>257951.12187381065</v>
      </c>
      <c r="L38" s="189">
        <v>456300.98094697768</v>
      </c>
      <c r="M38" s="190">
        <v>0</v>
      </c>
      <c r="N38" s="190">
        <v>0</v>
      </c>
      <c r="O38" s="184">
        <v>4722096.0296024093</v>
      </c>
      <c r="P38" s="163">
        <v>1260134.2227978122</v>
      </c>
      <c r="Q38" s="163">
        <v>245187.36186007821</v>
      </c>
      <c r="R38" s="189">
        <v>6227417.6142602991</v>
      </c>
      <c r="T38" s="200"/>
      <c r="U38" s="241">
        <v>6227417.6142602991</v>
      </c>
      <c r="V38" s="244">
        <v>12242269.467079304</v>
      </c>
      <c r="W38" s="46">
        <f t="shared" si="1"/>
        <v>-6014851.852819005</v>
      </c>
      <c r="X38" s="46">
        <f t="shared" si="0"/>
        <v>-617.66808921945005</v>
      </c>
      <c r="Z38" s="155">
        <v>6.5292318233437783</v>
      </c>
      <c r="AA38" s="73">
        <v>0</v>
      </c>
      <c r="AB38" s="73">
        <v>0</v>
      </c>
      <c r="AC38" s="73">
        <v>0</v>
      </c>
      <c r="AD38" s="307">
        <v>0</v>
      </c>
    </row>
    <row r="39" spans="1:30" x14ac:dyDescent="0.2">
      <c r="A39" s="216">
        <v>86</v>
      </c>
      <c r="B39" s="183" t="s">
        <v>35</v>
      </c>
      <c r="C39" s="189">
        <v>8815</v>
      </c>
      <c r="D39" s="189">
        <v>12770729.556986</v>
      </c>
      <c r="E39" s="189">
        <v>0</v>
      </c>
      <c r="F39" s="189">
        <v>966435.9089098</v>
      </c>
      <c r="G39" s="189">
        <v>13737165.4658958</v>
      </c>
      <c r="H39" s="193">
        <v>1074.69</v>
      </c>
      <c r="I39" s="188">
        <v>9473392.3499999996</v>
      </c>
      <c r="J39" s="188">
        <v>4263773.1158958003</v>
      </c>
      <c r="K39" s="217">
        <v>212492.94525852657</v>
      </c>
      <c r="L39" s="189">
        <v>476968.91082071746</v>
      </c>
      <c r="M39" s="190">
        <v>0</v>
      </c>
      <c r="N39" s="190">
        <v>0</v>
      </c>
      <c r="O39" s="184">
        <v>4953234.9719750434</v>
      </c>
      <c r="P39" s="163">
        <v>1866420.0526244829</v>
      </c>
      <c r="Q39" s="163">
        <v>221947.68892961484</v>
      </c>
      <c r="R39" s="189">
        <v>7041602.7135291407</v>
      </c>
      <c r="T39" s="200"/>
      <c r="U39" s="241">
        <v>7041602.7135291407</v>
      </c>
      <c r="V39" s="244">
        <v>14919227.977075381</v>
      </c>
      <c r="W39" s="46">
        <f t="shared" si="1"/>
        <v>-7877625.2635462405</v>
      </c>
      <c r="X39" s="46">
        <f t="shared" si="0"/>
        <v>-893.66140255771302</v>
      </c>
      <c r="Z39" s="155">
        <v>-72.330082482312889</v>
      </c>
      <c r="AA39" s="73">
        <v>-51.693889703828461</v>
      </c>
      <c r="AB39" s="73">
        <v>-26.693889703828461</v>
      </c>
      <c r="AC39" s="73">
        <v>-1.6938897038284608</v>
      </c>
      <c r="AD39" s="307">
        <v>0</v>
      </c>
    </row>
    <row r="40" spans="1:30" x14ac:dyDescent="0.2">
      <c r="A40" s="216">
        <v>90</v>
      </c>
      <c r="B40" s="183" t="s">
        <v>36</v>
      </c>
      <c r="C40" s="189">
        <v>3638</v>
      </c>
      <c r="D40" s="189">
        <v>3369144.8675100002</v>
      </c>
      <c r="E40" s="189">
        <v>0</v>
      </c>
      <c r="F40" s="189">
        <v>1152382.6524608089</v>
      </c>
      <c r="G40" s="189">
        <v>4521527.5199708091</v>
      </c>
      <c r="H40" s="193">
        <v>1074.69</v>
      </c>
      <c r="I40" s="188">
        <v>3909722.22</v>
      </c>
      <c r="J40" s="188">
        <v>611805.2999708089</v>
      </c>
      <c r="K40" s="217">
        <v>285368.91013304808</v>
      </c>
      <c r="L40" s="189">
        <v>314336.74736994423</v>
      </c>
      <c r="M40" s="190">
        <v>0</v>
      </c>
      <c r="N40" s="190">
        <v>0</v>
      </c>
      <c r="O40" s="184">
        <v>1211510.9574738012</v>
      </c>
      <c r="P40" s="163">
        <v>824699.10034302599</v>
      </c>
      <c r="Q40" s="163">
        <v>91599.057552573882</v>
      </c>
      <c r="R40" s="189">
        <v>2127809.1153694009</v>
      </c>
      <c r="T40" s="200"/>
      <c r="U40" s="241">
        <v>2127809.1153694009</v>
      </c>
      <c r="V40" s="244">
        <v>14258514.429696657</v>
      </c>
      <c r="W40" s="46">
        <f t="shared" si="1"/>
        <v>-12130705.314327255</v>
      </c>
      <c r="X40" s="46">
        <f t="shared" si="0"/>
        <v>-3334.4434618821483</v>
      </c>
      <c r="Z40" s="155">
        <v>-87.262362612510302</v>
      </c>
      <c r="AA40" s="73">
        <v>-66.626169834025887</v>
      </c>
      <c r="AB40" s="73">
        <v>-41.626169834025887</v>
      </c>
      <c r="AC40" s="73">
        <v>-16.626169834025887</v>
      </c>
      <c r="AD40" s="307">
        <v>0</v>
      </c>
    </row>
    <row r="41" spans="1:30" x14ac:dyDescent="0.2">
      <c r="A41" s="216">
        <v>91</v>
      </c>
      <c r="B41" s="183" t="s">
        <v>37</v>
      </c>
      <c r="C41" s="189">
        <v>620715</v>
      </c>
      <c r="D41" s="189">
        <v>648027351.39258206</v>
      </c>
      <c r="E41" s="189">
        <v>0</v>
      </c>
      <c r="F41" s="189">
        <v>180983687.63452712</v>
      </c>
      <c r="G41" s="189">
        <v>829011039.02710915</v>
      </c>
      <c r="H41" s="193">
        <v>1074.69</v>
      </c>
      <c r="I41" s="188">
        <v>667076203.35000002</v>
      </c>
      <c r="J41" s="188">
        <v>161934835.67710912</v>
      </c>
      <c r="K41" s="217">
        <v>20203496.739836559</v>
      </c>
      <c r="L41" s="189">
        <v>24909388.844318792</v>
      </c>
      <c r="M41" s="190">
        <v>0</v>
      </c>
      <c r="N41" s="190">
        <v>0</v>
      </c>
      <c r="O41" s="184">
        <v>207047721.2612645</v>
      </c>
      <c r="P41" s="163">
        <v>-52605958.00933329</v>
      </c>
      <c r="Q41" s="163">
        <v>15628617.099710252</v>
      </c>
      <c r="R41" s="189">
        <v>170070380.35164148</v>
      </c>
      <c r="T41" s="200"/>
      <c r="U41" s="241">
        <v>170070380.35164148</v>
      </c>
      <c r="V41" s="244">
        <v>314368835.80058753</v>
      </c>
      <c r="W41" s="46">
        <f t="shared" si="1"/>
        <v>-144298455.44894606</v>
      </c>
      <c r="X41" s="46">
        <f t="shared" si="0"/>
        <v>-232.47135230974934</v>
      </c>
      <c r="Z41" s="155">
        <v>-62.44174433303138</v>
      </c>
      <c r="AA41" s="73">
        <v>-41.805551554546952</v>
      </c>
      <c r="AB41" s="73">
        <v>-16.805551554546952</v>
      </c>
      <c r="AC41" s="73">
        <v>0</v>
      </c>
      <c r="AD41" s="307">
        <v>0</v>
      </c>
    </row>
    <row r="42" spans="1:30" x14ac:dyDescent="0.2">
      <c r="A42" s="216">
        <v>92</v>
      </c>
      <c r="B42" s="183" t="s">
        <v>38</v>
      </c>
      <c r="C42" s="189">
        <v>210803</v>
      </c>
      <c r="D42" s="189">
        <v>284265055.91331798</v>
      </c>
      <c r="E42" s="189">
        <v>0</v>
      </c>
      <c r="F42" s="189">
        <v>64233428.475081086</v>
      </c>
      <c r="G42" s="189">
        <v>348498484.38839906</v>
      </c>
      <c r="H42" s="193">
        <v>1074.69</v>
      </c>
      <c r="I42" s="188">
        <v>226547876.07000002</v>
      </c>
      <c r="J42" s="188">
        <v>121950608.31839904</v>
      </c>
      <c r="K42" s="217">
        <v>6553486.7998787621</v>
      </c>
      <c r="L42" s="189">
        <v>8063351.7557594879</v>
      </c>
      <c r="M42" s="190">
        <v>0</v>
      </c>
      <c r="N42" s="190">
        <v>0</v>
      </c>
      <c r="O42" s="184">
        <v>136567446.8740373</v>
      </c>
      <c r="P42" s="163">
        <v>-9037261.6590311117</v>
      </c>
      <c r="Q42" s="163">
        <v>5307684.4775303006</v>
      </c>
      <c r="R42" s="189">
        <v>132837869.69253649</v>
      </c>
      <c r="T42" s="200"/>
      <c r="U42" s="241">
        <v>132837869.69253649</v>
      </c>
      <c r="V42" s="244">
        <v>171760558.9102976</v>
      </c>
      <c r="W42" s="46">
        <f t="shared" si="1"/>
        <v>-38922689.217761114</v>
      </c>
      <c r="X42" s="46">
        <f t="shared" si="0"/>
        <v>-184.64011051911555</v>
      </c>
      <c r="Z42" s="155">
        <v>-47.182692777254815</v>
      </c>
      <c r="AA42" s="73">
        <v>-26.5464999987704</v>
      </c>
      <c r="AB42" s="73">
        <v>-1.5464999987704005</v>
      </c>
      <c r="AC42" s="73">
        <v>0</v>
      </c>
      <c r="AD42" s="307">
        <v>0</v>
      </c>
    </row>
    <row r="43" spans="1:30" x14ac:dyDescent="0.2">
      <c r="A43" s="216">
        <v>97</v>
      </c>
      <c r="B43" s="183" t="s">
        <v>39</v>
      </c>
      <c r="C43" s="189">
        <v>2326</v>
      </c>
      <c r="D43" s="189">
        <v>2183844.746336</v>
      </c>
      <c r="E43" s="189">
        <v>0</v>
      </c>
      <c r="F43" s="189">
        <v>569780.18910028157</v>
      </c>
      <c r="G43" s="189">
        <v>2753624.9354362814</v>
      </c>
      <c r="H43" s="193">
        <v>1074.69</v>
      </c>
      <c r="I43" s="188">
        <v>2499728.94</v>
      </c>
      <c r="J43" s="188">
        <v>253895.99543628143</v>
      </c>
      <c r="K43" s="217">
        <v>76497.115990947263</v>
      </c>
      <c r="L43" s="189">
        <v>196132.20278798192</v>
      </c>
      <c r="M43" s="190">
        <v>0</v>
      </c>
      <c r="N43" s="190">
        <v>0</v>
      </c>
      <c r="O43" s="184">
        <v>526525.31421521062</v>
      </c>
      <c r="P43" s="163">
        <v>468579.16285438609</v>
      </c>
      <c r="Q43" s="163">
        <v>58564.982921189352</v>
      </c>
      <c r="R43" s="189">
        <v>1053669.4599907862</v>
      </c>
      <c r="T43" s="200"/>
      <c r="U43" s="241">
        <v>1053669.4599907862</v>
      </c>
      <c r="V43" s="244">
        <v>7617723.2461042441</v>
      </c>
      <c r="W43" s="46">
        <f t="shared" si="1"/>
        <v>-6564053.7861134578</v>
      </c>
      <c r="X43" s="46">
        <f t="shared" si="0"/>
        <v>-2822.0351616996809</v>
      </c>
      <c r="Z43" s="155">
        <v>355.68624133180981</v>
      </c>
      <c r="AA43" s="73">
        <v>326.32243411029424</v>
      </c>
      <c r="AB43" s="73">
        <v>301.32243411029424</v>
      </c>
      <c r="AC43" s="73">
        <v>276.32243411029424</v>
      </c>
      <c r="AD43" s="307">
        <v>251.32243411029424</v>
      </c>
    </row>
    <row r="44" spans="1:30" x14ac:dyDescent="0.2">
      <c r="A44" s="216">
        <v>98</v>
      </c>
      <c r="B44" s="183" t="s">
        <v>40</v>
      </c>
      <c r="C44" s="189">
        <v>23996</v>
      </c>
      <c r="D44" s="189">
        <v>33903329.638619997</v>
      </c>
      <c r="E44" s="189">
        <v>0</v>
      </c>
      <c r="F44" s="189">
        <v>2223898.9104861342</v>
      </c>
      <c r="G44" s="189">
        <v>36127228.549106129</v>
      </c>
      <c r="H44" s="193">
        <v>1074.69</v>
      </c>
      <c r="I44" s="188">
        <v>25788261.240000002</v>
      </c>
      <c r="J44" s="188">
        <v>10338967.309106126</v>
      </c>
      <c r="K44" s="217">
        <v>743483.54886924825</v>
      </c>
      <c r="L44" s="189">
        <v>1168093.1677282152</v>
      </c>
      <c r="M44" s="190">
        <v>0</v>
      </c>
      <c r="N44" s="190">
        <v>0</v>
      </c>
      <c r="O44" s="184">
        <v>12250544.02570359</v>
      </c>
      <c r="P44" s="163">
        <v>4092127.5494059171</v>
      </c>
      <c r="Q44" s="163">
        <v>604181.13937096286</v>
      </c>
      <c r="R44" s="189">
        <v>16946852.714480471</v>
      </c>
      <c r="T44" s="200"/>
      <c r="U44" s="241">
        <v>16946852.714480471</v>
      </c>
      <c r="V44" s="244">
        <v>40724285.509813026</v>
      </c>
      <c r="W44" s="46">
        <f t="shared" si="1"/>
        <v>-23777432.795332555</v>
      </c>
      <c r="X44" s="46">
        <f t="shared" si="0"/>
        <v>-990.89151505803284</v>
      </c>
      <c r="Z44" s="155">
        <v>1.7675540064966455</v>
      </c>
      <c r="AA44" s="73">
        <v>0</v>
      </c>
      <c r="AB44" s="73">
        <v>0</v>
      </c>
      <c r="AC44" s="73">
        <v>0</v>
      </c>
      <c r="AD44" s="307">
        <v>0</v>
      </c>
    </row>
    <row r="45" spans="1:30" x14ac:dyDescent="0.2">
      <c r="A45" s="216">
        <v>99</v>
      </c>
      <c r="B45" s="183" t="s">
        <v>41</v>
      </c>
      <c r="C45" s="189">
        <v>1788</v>
      </c>
      <c r="D45" s="189">
        <v>1920988.214258</v>
      </c>
      <c r="E45" s="189">
        <v>0</v>
      </c>
      <c r="F45" s="189">
        <v>564319.90342073003</v>
      </c>
      <c r="G45" s="189">
        <v>2485308.1176787298</v>
      </c>
      <c r="H45" s="193">
        <v>1074.69</v>
      </c>
      <c r="I45" s="188">
        <v>1921545.7200000002</v>
      </c>
      <c r="J45" s="188">
        <v>563762.39767872961</v>
      </c>
      <c r="K45" s="217">
        <v>54876.649127411423</v>
      </c>
      <c r="L45" s="189">
        <v>188685.96999767591</v>
      </c>
      <c r="M45" s="190">
        <v>0</v>
      </c>
      <c r="N45" s="190">
        <v>0</v>
      </c>
      <c r="O45" s="184">
        <v>807325.01680381689</v>
      </c>
      <c r="P45" s="163">
        <v>423486.15639673313</v>
      </c>
      <c r="Q45" s="163">
        <v>45018.998049478316</v>
      </c>
      <c r="R45" s="189">
        <v>1275830.1712500283</v>
      </c>
      <c r="T45" s="200"/>
      <c r="U45" s="241">
        <v>1275830.1712500283</v>
      </c>
      <c r="V45" s="244">
        <v>4889032.9203290921</v>
      </c>
      <c r="W45" s="46">
        <f t="shared" si="1"/>
        <v>-3613202.7490790635</v>
      </c>
      <c r="X45" s="46">
        <f t="shared" si="0"/>
        <v>-2020.8069066437715</v>
      </c>
      <c r="Z45" s="155">
        <v>21.707456649651803</v>
      </c>
      <c r="AA45" s="73">
        <v>0</v>
      </c>
      <c r="AB45" s="73">
        <v>0</v>
      </c>
      <c r="AC45" s="73">
        <v>0</v>
      </c>
      <c r="AD45" s="307">
        <v>0</v>
      </c>
    </row>
    <row r="46" spans="1:30" x14ac:dyDescent="0.2">
      <c r="A46" s="216">
        <v>102</v>
      </c>
      <c r="B46" s="183" t="s">
        <v>42</v>
      </c>
      <c r="C46" s="189">
        <v>10487</v>
      </c>
      <c r="D46" s="189">
        <v>11786106.190746</v>
      </c>
      <c r="E46" s="189">
        <v>0</v>
      </c>
      <c r="F46" s="189">
        <v>1310881.9133759374</v>
      </c>
      <c r="G46" s="189">
        <v>13096988.104121938</v>
      </c>
      <c r="H46" s="193">
        <v>1074.69</v>
      </c>
      <c r="I46" s="188">
        <v>11270274.030000001</v>
      </c>
      <c r="J46" s="188">
        <v>1826714.0741219372</v>
      </c>
      <c r="K46" s="217">
        <v>264442.54472804314</v>
      </c>
      <c r="L46" s="189">
        <v>748406.57141597127</v>
      </c>
      <c r="M46" s="190">
        <v>0</v>
      </c>
      <c r="N46" s="190">
        <v>0</v>
      </c>
      <c r="O46" s="184">
        <v>2839563.1902659517</v>
      </c>
      <c r="P46" s="163">
        <v>3429693.2436130345</v>
      </c>
      <c r="Q46" s="163">
        <v>264045.99135619635</v>
      </c>
      <c r="R46" s="189">
        <v>6533302.425235182</v>
      </c>
      <c r="T46" s="200"/>
      <c r="U46" s="241">
        <v>6533302.425235182</v>
      </c>
      <c r="V46" s="244">
        <v>26016702.349976994</v>
      </c>
      <c r="W46" s="46">
        <f t="shared" si="1"/>
        <v>-19483399.924741812</v>
      </c>
      <c r="X46" s="46">
        <f t="shared" si="0"/>
        <v>-1857.8621078231918</v>
      </c>
      <c r="Z46" s="155">
        <v>22.0973424886717</v>
      </c>
      <c r="AA46" s="73">
        <v>0</v>
      </c>
      <c r="AB46" s="73">
        <v>0</v>
      </c>
      <c r="AC46" s="73">
        <v>0</v>
      </c>
      <c r="AD46" s="307">
        <v>0</v>
      </c>
    </row>
    <row r="47" spans="1:30" x14ac:dyDescent="0.2">
      <c r="A47" s="216">
        <v>103</v>
      </c>
      <c r="B47" s="183" t="s">
        <v>43</v>
      </c>
      <c r="C47" s="189">
        <v>2440</v>
      </c>
      <c r="D47" s="189">
        <v>3113048.3657740001</v>
      </c>
      <c r="E47" s="189">
        <v>0</v>
      </c>
      <c r="F47" s="189">
        <v>284231.66688783281</v>
      </c>
      <c r="G47" s="189">
        <v>3397280.0326618329</v>
      </c>
      <c r="H47" s="193">
        <v>1074.69</v>
      </c>
      <c r="I47" s="188">
        <v>2622243.6</v>
      </c>
      <c r="J47" s="188">
        <v>775036.43266183278</v>
      </c>
      <c r="K47" s="217">
        <v>79013.784948774788</v>
      </c>
      <c r="L47" s="189">
        <v>183798.14762290026</v>
      </c>
      <c r="M47" s="190">
        <v>0</v>
      </c>
      <c r="N47" s="190">
        <v>0</v>
      </c>
      <c r="O47" s="184">
        <v>1037848.3652335079</v>
      </c>
      <c r="P47" s="163">
        <v>1019464.558851619</v>
      </c>
      <c r="Q47" s="163">
        <v>61435.321723001725</v>
      </c>
      <c r="R47" s="189">
        <v>2118748.2458081287</v>
      </c>
      <c r="T47" s="200"/>
      <c r="U47" s="241">
        <v>2118748.2458081287</v>
      </c>
      <c r="V47" s="244">
        <v>6768934.4767282028</v>
      </c>
      <c r="W47" s="46">
        <f t="shared" si="1"/>
        <v>-4650186.2309200745</v>
      </c>
      <c r="X47" s="46">
        <f t="shared" si="0"/>
        <v>-1905.8140290656042</v>
      </c>
      <c r="Z47" s="155">
        <v>-23.167359593115108</v>
      </c>
      <c r="AA47" s="73">
        <v>-2.5311668146306943</v>
      </c>
      <c r="AB47" s="73">
        <v>0</v>
      </c>
      <c r="AC47" s="73">
        <v>0</v>
      </c>
      <c r="AD47" s="307">
        <v>0</v>
      </c>
    </row>
    <row r="48" spans="1:30" x14ac:dyDescent="0.2">
      <c r="A48" s="216">
        <v>105</v>
      </c>
      <c r="B48" s="183" t="s">
        <v>44</v>
      </c>
      <c r="C48" s="189">
        <v>2490</v>
      </c>
      <c r="D48" s="189">
        <v>1967011.4719480001</v>
      </c>
      <c r="E48" s="189">
        <v>0</v>
      </c>
      <c r="F48" s="189">
        <v>1364425.5928980119</v>
      </c>
      <c r="G48" s="189">
        <v>3331437.0648460118</v>
      </c>
      <c r="H48" s="193">
        <v>1074.69</v>
      </c>
      <c r="I48" s="188">
        <v>2675978.1</v>
      </c>
      <c r="J48" s="188">
        <v>655458.96484601172</v>
      </c>
      <c r="K48" s="217">
        <v>440527.12143726798</v>
      </c>
      <c r="L48" s="189">
        <v>216696.56194752309</v>
      </c>
      <c r="M48" s="190">
        <v>0</v>
      </c>
      <c r="N48" s="190">
        <v>0</v>
      </c>
      <c r="O48" s="184">
        <v>1312682.6482308027</v>
      </c>
      <c r="P48" s="163">
        <v>938145.19957546075</v>
      </c>
      <c r="Q48" s="163">
        <v>62694.242250112417</v>
      </c>
      <c r="R48" s="189">
        <v>2313522.0900563761</v>
      </c>
      <c r="T48" s="200"/>
      <c r="U48" s="241">
        <v>2313522.0900563761</v>
      </c>
      <c r="V48" s="244">
        <v>10618790.060760563</v>
      </c>
      <c r="W48" s="46">
        <f t="shared" si="1"/>
        <v>-8305267.9707041867</v>
      </c>
      <c r="X48" s="46">
        <f t="shared" si="0"/>
        <v>-3335.448984218549</v>
      </c>
      <c r="Z48" s="155">
        <v>40.213341352883262</v>
      </c>
      <c r="AA48" s="73">
        <v>10.84953413136769</v>
      </c>
      <c r="AB48" s="73">
        <v>0</v>
      </c>
      <c r="AC48" s="73">
        <v>0</v>
      </c>
      <c r="AD48" s="307">
        <v>0</v>
      </c>
    </row>
    <row r="49" spans="1:30" x14ac:dyDescent="0.2">
      <c r="A49" s="216">
        <v>106</v>
      </c>
      <c r="B49" s="183" t="s">
        <v>45</v>
      </c>
      <c r="C49" s="189">
        <v>46366</v>
      </c>
      <c r="D49" s="189">
        <v>57137266.424286</v>
      </c>
      <c r="E49" s="189">
        <v>0</v>
      </c>
      <c r="F49" s="189">
        <v>5419211.166828746</v>
      </c>
      <c r="G49" s="189">
        <v>62556477.591114745</v>
      </c>
      <c r="H49" s="193">
        <v>1074.69</v>
      </c>
      <c r="I49" s="188">
        <v>49829076.539999999</v>
      </c>
      <c r="J49" s="188">
        <v>12727401.051114745</v>
      </c>
      <c r="K49" s="217">
        <v>1427421.7755423263</v>
      </c>
      <c r="L49" s="189">
        <v>1998054.4721049052</v>
      </c>
      <c r="M49" s="190">
        <v>0</v>
      </c>
      <c r="N49" s="190">
        <v>0</v>
      </c>
      <c r="O49" s="184">
        <v>16152877.298761977</v>
      </c>
      <c r="P49" s="163">
        <v>-644669.55358683749</v>
      </c>
      <c r="Q49" s="163">
        <v>1167422.183200286</v>
      </c>
      <c r="R49" s="189">
        <v>16675629.928375427</v>
      </c>
      <c r="T49" s="200"/>
      <c r="U49" s="241">
        <v>16675629.928375427</v>
      </c>
      <c r="V49" s="244">
        <v>56744143.183948115</v>
      </c>
      <c r="W49" s="46">
        <f t="shared" si="1"/>
        <v>-40068513.255572692</v>
      </c>
      <c r="X49" s="46">
        <f t="shared" si="0"/>
        <v>-864.17877875108252</v>
      </c>
      <c r="Z49" s="155">
        <v>20.207910732689513</v>
      </c>
      <c r="AA49" s="73">
        <v>0</v>
      </c>
      <c r="AB49" s="73">
        <v>0</v>
      </c>
      <c r="AC49" s="73">
        <v>0</v>
      </c>
      <c r="AD49" s="307">
        <v>0</v>
      </c>
    </row>
    <row r="50" spans="1:30" x14ac:dyDescent="0.2">
      <c r="A50" s="216">
        <v>108</v>
      </c>
      <c r="B50" s="219" t="s">
        <v>46</v>
      </c>
      <c r="C50" s="189">
        <v>10610</v>
      </c>
      <c r="D50" s="189">
        <v>14298153.627332</v>
      </c>
      <c r="E50" s="189">
        <v>0</v>
      </c>
      <c r="F50" s="189">
        <v>922853.76405898342</v>
      </c>
      <c r="G50" s="189">
        <v>15221007.391390983</v>
      </c>
      <c r="H50" s="193">
        <v>1074.69</v>
      </c>
      <c r="I50" s="188">
        <v>11402460.9</v>
      </c>
      <c r="J50" s="188">
        <v>3818546.4913909826</v>
      </c>
      <c r="K50" s="217">
        <v>373050.64483080932</v>
      </c>
      <c r="L50" s="189">
        <v>575446.68591043982</v>
      </c>
      <c r="M50" s="190">
        <v>0</v>
      </c>
      <c r="N50" s="190">
        <v>0</v>
      </c>
      <c r="O50" s="184">
        <v>4767043.8221322317</v>
      </c>
      <c r="P50" s="163">
        <v>3231866.0451098266</v>
      </c>
      <c r="Q50" s="163">
        <v>267142.93585288862</v>
      </c>
      <c r="R50" s="189">
        <v>8266052.8030949477</v>
      </c>
      <c r="T50" s="200"/>
      <c r="U50" s="241">
        <v>8266052.8030949477</v>
      </c>
      <c r="V50" s="244">
        <v>23602435.604590751</v>
      </c>
      <c r="W50" s="46">
        <f t="shared" si="1"/>
        <v>-15336382.801495804</v>
      </c>
      <c r="X50" s="46">
        <f t="shared" si="0"/>
        <v>-1445.4649200278798</v>
      </c>
      <c r="Z50" s="155">
        <v>25.320202318773937</v>
      </c>
      <c r="AA50" s="73">
        <v>0</v>
      </c>
      <c r="AB50" s="73">
        <v>0</v>
      </c>
      <c r="AC50" s="73">
        <v>0</v>
      </c>
      <c r="AD50" s="307">
        <v>0</v>
      </c>
    </row>
    <row r="51" spans="1:30" x14ac:dyDescent="0.2">
      <c r="A51" s="216">
        <v>109</v>
      </c>
      <c r="B51" s="219" t="s">
        <v>47</v>
      </c>
      <c r="C51" s="189">
        <v>67976</v>
      </c>
      <c r="D51" s="189">
        <v>78871834.418260008</v>
      </c>
      <c r="E51" s="189">
        <v>0</v>
      </c>
      <c r="F51" s="189">
        <v>7959544.8649012093</v>
      </c>
      <c r="G51" s="189">
        <v>86831379.283161223</v>
      </c>
      <c r="H51" s="193">
        <v>1074.69</v>
      </c>
      <c r="I51" s="188">
        <v>73053127.439999998</v>
      </c>
      <c r="J51" s="188">
        <v>13778251.843161225</v>
      </c>
      <c r="K51" s="217">
        <v>2087379.9186240109</v>
      </c>
      <c r="L51" s="189">
        <v>3325354.11599349</v>
      </c>
      <c r="M51" s="190">
        <v>0</v>
      </c>
      <c r="N51" s="190">
        <v>0</v>
      </c>
      <c r="O51" s="184">
        <v>19190985.877778724</v>
      </c>
      <c r="P51" s="163">
        <v>2246957.6209741062</v>
      </c>
      <c r="Q51" s="163">
        <v>1711527.6350175268</v>
      </c>
      <c r="R51" s="189">
        <v>23149471.133770354</v>
      </c>
      <c r="T51" s="200"/>
      <c r="U51" s="241">
        <v>23149471.133770354</v>
      </c>
      <c r="V51" s="244">
        <v>104865868.78721492</v>
      </c>
      <c r="W51" s="46">
        <f t="shared" si="1"/>
        <v>-81716397.653444558</v>
      </c>
      <c r="X51" s="46">
        <f t="shared" si="0"/>
        <v>-1202.1360134965953</v>
      </c>
      <c r="Z51" s="155">
        <v>31.193679621061591</v>
      </c>
      <c r="AA51" s="73">
        <v>1.8298723995460051</v>
      </c>
      <c r="AB51" s="73">
        <v>0</v>
      </c>
      <c r="AC51" s="73">
        <v>0</v>
      </c>
      <c r="AD51" s="307">
        <v>0</v>
      </c>
    </row>
    <row r="52" spans="1:30" x14ac:dyDescent="0.2">
      <c r="A52" s="216">
        <v>111</v>
      </c>
      <c r="B52" s="219" t="s">
        <v>48</v>
      </c>
      <c r="C52" s="189">
        <v>19695</v>
      </c>
      <c r="D52" s="189">
        <v>19100631.222738001</v>
      </c>
      <c r="E52" s="189">
        <v>0</v>
      </c>
      <c r="F52" s="189">
        <v>2225805.5049516098</v>
      </c>
      <c r="G52" s="189">
        <v>21326436.727689613</v>
      </c>
      <c r="H52" s="193">
        <v>1074.69</v>
      </c>
      <c r="I52" s="188">
        <v>21166019.550000001</v>
      </c>
      <c r="J52" s="188">
        <v>160417.17768961191</v>
      </c>
      <c r="K52" s="217">
        <v>829838.66638890398</v>
      </c>
      <c r="L52" s="189">
        <v>1114196.4321824661</v>
      </c>
      <c r="M52" s="190">
        <v>0</v>
      </c>
      <c r="N52" s="190">
        <v>0</v>
      </c>
      <c r="O52" s="184">
        <v>2104452.2762609823</v>
      </c>
      <c r="P52" s="163">
        <v>3482928.8772642254</v>
      </c>
      <c r="Q52" s="163">
        <v>495888.79562890122</v>
      </c>
      <c r="R52" s="189">
        <v>6083269.9491541088</v>
      </c>
      <c r="T52" s="200"/>
      <c r="U52" s="241">
        <v>6083269.9491541088</v>
      </c>
      <c r="V52" s="244">
        <v>43322830.721465625</v>
      </c>
      <c r="W52" s="46">
        <f t="shared" si="1"/>
        <v>-37239560.772311516</v>
      </c>
      <c r="X52" s="46">
        <f t="shared" si="0"/>
        <v>-1890.8129358878657</v>
      </c>
      <c r="Z52" s="155">
        <v>132.55183757673359</v>
      </c>
      <c r="AA52" s="73">
        <v>103.18803035521802</v>
      </c>
      <c r="AB52" s="73">
        <v>78.188030355218018</v>
      </c>
      <c r="AC52" s="73">
        <v>53.188030355218018</v>
      </c>
      <c r="AD52" s="307">
        <v>28.188030355218018</v>
      </c>
    </row>
    <row r="53" spans="1:30" x14ac:dyDescent="0.2">
      <c r="A53" s="216">
        <v>139</v>
      </c>
      <c r="B53" s="219" t="s">
        <v>49</v>
      </c>
      <c r="C53" s="189">
        <v>9666</v>
      </c>
      <c r="D53" s="189">
        <v>16988153.344076</v>
      </c>
      <c r="E53" s="189">
        <v>0</v>
      </c>
      <c r="F53" s="189">
        <v>1695143.1570849894</v>
      </c>
      <c r="G53" s="189">
        <v>18683296.50116099</v>
      </c>
      <c r="H53" s="193">
        <v>1074.69</v>
      </c>
      <c r="I53" s="188">
        <v>10387953.540000001</v>
      </c>
      <c r="J53" s="188">
        <v>8295342.9611609895</v>
      </c>
      <c r="K53" s="217">
        <v>426470.94140655256</v>
      </c>
      <c r="L53" s="189">
        <v>508292.23793868511</v>
      </c>
      <c r="M53" s="190">
        <v>0</v>
      </c>
      <c r="N53" s="190">
        <v>0</v>
      </c>
      <c r="O53" s="184">
        <v>9230106.1405062266</v>
      </c>
      <c r="P53" s="163">
        <v>3626706.046687664</v>
      </c>
      <c r="Q53" s="163">
        <v>243374.51630103879</v>
      </c>
      <c r="R53" s="189">
        <v>13100186.703494931</v>
      </c>
      <c r="T53" s="200"/>
      <c r="U53" s="241">
        <v>13100186.703494931</v>
      </c>
      <c r="V53" s="244">
        <v>28199131.208450302</v>
      </c>
      <c r="W53" s="46">
        <f t="shared" si="1"/>
        <v>-15098944.504955372</v>
      </c>
      <c r="X53" s="46">
        <f t="shared" si="0"/>
        <v>-1562.0675051681535</v>
      </c>
      <c r="Z53" s="155">
        <v>-98.497487166786556</v>
      </c>
      <c r="AA53" s="73">
        <v>-77.861294388302142</v>
      </c>
      <c r="AB53" s="73">
        <v>-52.861294388302142</v>
      </c>
      <c r="AC53" s="73">
        <v>-27.861294388302142</v>
      </c>
      <c r="AD53" s="307">
        <v>-2.8612943883021416</v>
      </c>
    </row>
    <row r="54" spans="1:30" x14ac:dyDescent="0.2">
      <c r="A54" s="216">
        <v>140</v>
      </c>
      <c r="B54" s="219" t="s">
        <v>50</v>
      </c>
      <c r="C54" s="189">
        <v>22115</v>
      </c>
      <c r="D54" s="189">
        <v>25986134.091805998</v>
      </c>
      <c r="E54" s="189">
        <v>0</v>
      </c>
      <c r="F54" s="189">
        <v>2008431.1406833003</v>
      </c>
      <c r="G54" s="189">
        <v>27994565.232489299</v>
      </c>
      <c r="H54" s="193">
        <v>1074.69</v>
      </c>
      <c r="I54" s="188">
        <v>23766769.350000001</v>
      </c>
      <c r="J54" s="188">
        <v>4227795.8824892975</v>
      </c>
      <c r="K54" s="217">
        <v>834762.19250193273</v>
      </c>
      <c r="L54" s="189">
        <v>1335816.6211911617</v>
      </c>
      <c r="M54" s="190">
        <v>0</v>
      </c>
      <c r="N54" s="190">
        <v>0</v>
      </c>
      <c r="O54" s="184">
        <v>6398374.6961823916</v>
      </c>
      <c r="P54" s="163">
        <v>4241007.5687535377</v>
      </c>
      <c r="Q54" s="163">
        <v>556820.5491410587</v>
      </c>
      <c r="R54" s="189">
        <v>11196202.814076988</v>
      </c>
      <c r="T54" s="200"/>
      <c r="U54" s="241">
        <v>11196202.814076988</v>
      </c>
      <c r="V54" s="244">
        <v>50415284.434246406</v>
      </c>
      <c r="W54" s="46">
        <f t="shared" si="1"/>
        <v>-39219081.620169416</v>
      </c>
      <c r="X54" s="46">
        <f t="shared" si="0"/>
        <v>-1773.4154022233513</v>
      </c>
      <c r="Z54" s="155">
        <v>127.47409665584405</v>
      </c>
      <c r="AA54" s="73">
        <v>98.110289434328479</v>
      </c>
      <c r="AB54" s="73">
        <v>73.110289434328479</v>
      </c>
      <c r="AC54" s="73">
        <v>48.110289434328479</v>
      </c>
      <c r="AD54" s="307">
        <v>23.110289434328479</v>
      </c>
    </row>
    <row r="55" spans="1:30" x14ac:dyDescent="0.2">
      <c r="A55" s="216">
        <v>142</v>
      </c>
      <c r="B55" s="183" t="s">
        <v>51</v>
      </c>
      <c r="C55" s="189">
        <v>6950</v>
      </c>
      <c r="D55" s="189">
        <v>7729874.3443740001</v>
      </c>
      <c r="E55" s="189">
        <v>0</v>
      </c>
      <c r="F55" s="189">
        <v>935896.05587270239</v>
      </c>
      <c r="G55" s="189">
        <v>8665770.4002467021</v>
      </c>
      <c r="H55" s="193">
        <v>1074.69</v>
      </c>
      <c r="I55" s="188">
        <v>7469095.5</v>
      </c>
      <c r="J55" s="188">
        <v>1196674.9002467021</v>
      </c>
      <c r="K55" s="217">
        <v>236860.15540336233</v>
      </c>
      <c r="L55" s="189">
        <v>418628.36629749194</v>
      </c>
      <c r="M55" s="190">
        <v>0</v>
      </c>
      <c r="N55" s="190">
        <v>0</v>
      </c>
      <c r="O55" s="184">
        <v>1852163.4219475565</v>
      </c>
      <c r="P55" s="163">
        <v>1793032.1231098534</v>
      </c>
      <c r="Q55" s="163">
        <v>174989.95326838607</v>
      </c>
      <c r="R55" s="189">
        <v>3820185.4983257959</v>
      </c>
      <c r="T55" s="200"/>
      <c r="U55" s="241">
        <v>3820185.4983257959</v>
      </c>
      <c r="V55" s="244">
        <v>16133301.404805863</v>
      </c>
      <c r="W55" s="46">
        <f t="shared" si="1"/>
        <v>-12313115.906480066</v>
      </c>
      <c r="X55" s="46">
        <f t="shared" si="0"/>
        <v>-1771.6713534503692</v>
      </c>
      <c r="Z55" s="155">
        <v>3.739893695055855</v>
      </c>
      <c r="AA55" s="73">
        <v>0</v>
      </c>
      <c r="AB55" s="73">
        <v>0</v>
      </c>
      <c r="AC55" s="73">
        <v>0</v>
      </c>
      <c r="AD55" s="307">
        <v>0</v>
      </c>
    </row>
    <row r="56" spans="1:30" x14ac:dyDescent="0.2">
      <c r="A56" s="216">
        <v>143</v>
      </c>
      <c r="B56" s="183" t="s">
        <v>52</v>
      </c>
      <c r="C56" s="189">
        <v>7298</v>
      </c>
      <c r="D56" s="189">
        <v>8149091.6923599998</v>
      </c>
      <c r="E56" s="189">
        <v>0</v>
      </c>
      <c r="F56" s="189">
        <v>1075672.2521206231</v>
      </c>
      <c r="G56" s="189">
        <v>9224763.9444806222</v>
      </c>
      <c r="H56" s="193">
        <v>1074.69</v>
      </c>
      <c r="I56" s="188">
        <v>7843087.6200000001</v>
      </c>
      <c r="J56" s="188">
        <v>1381676.3244806221</v>
      </c>
      <c r="K56" s="217">
        <v>252933.94106561309</v>
      </c>
      <c r="L56" s="189">
        <v>516130.8530432281</v>
      </c>
      <c r="M56" s="190">
        <v>0</v>
      </c>
      <c r="N56" s="190">
        <v>0</v>
      </c>
      <c r="O56" s="184">
        <v>2150741.1185894632</v>
      </c>
      <c r="P56" s="163">
        <v>1975976.615491722</v>
      </c>
      <c r="Q56" s="163">
        <v>183752.04013707646</v>
      </c>
      <c r="R56" s="189">
        <v>4310469.7742182622</v>
      </c>
      <c r="T56" s="200"/>
      <c r="U56" s="241">
        <v>4310469.7742182622</v>
      </c>
      <c r="V56" s="244">
        <v>18985326.601506673</v>
      </c>
      <c r="W56" s="46">
        <f t="shared" si="1"/>
        <v>-14674856.827288412</v>
      </c>
      <c r="X56" s="46">
        <f t="shared" si="0"/>
        <v>-2010.8052654547016</v>
      </c>
      <c r="Z56" s="155">
        <v>27.980241760572078</v>
      </c>
      <c r="AA56" s="73">
        <v>0</v>
      </c>
      <c r="AB56" s="73">
        <v>0</v>
      </c>
      <c r="AC56" s="73">
        <v>0</v>
      </c>
      <c r="AD56" s="307">
        <v>0</v>
      </c>
    </row>
    <row r="57" spans="1:30" x14ac:dyDescent="0.2">
      <c r="A57" s="216">
        <v>145</v>
      </c>
      <c r="B57" s="183" t="s">
        <v>53</v>
      </c>
      <c r="C57" s="189">
        <v>12181</v>
      </c>
      <c r="D57" s="189">
        <v>18206706.612624001</v>
      </c>
      <c r="E57" s="189">
        <v>0</v>
      </c>
      <c r="F57" s="189">
        <v>942784.75782621617</v>
      </c>
      <c r="G57" s="189">
        <v>19149491.370450217</v>
      </c>
      <c r="H57" s="193">
        <v>1074.69</v>
      </c>
      <c r="I57" s="188">
        <v>13090798.890000001</v>
      </c>
      <c r="J57" s="188">
        <v>6058692.4804502167</v>
      </c>
      <c r="K57" s="217">
        <v>302739.11028280162</v>
      </c>
      <c r="L57" s="189">
        <v>750982.62578231783</v>
      </c>
      <c r="M57" s="190">
        <v>0</v>
      </c>
      <c r="N57" s="190">
        <v>0</v>
      </c>
      <c r="O57" s="184">
        <v>7112414.2165153362</v>
      </c>
      <c r="P57" s="163">
        <v>3988538.2812407664</v>
      </c>
      <c r="Q57" s="163">
        <v>306698.21881470655</v>
      </c>
      <c r="R57" s="189">
        <v>11407650.716570809</v>
      </c>
      <c r="T57" s="200"/>
      <c r="U57" s="241">
        <v>11407650.716570809</v>
      </c>
      <c r="V57" s="244">
        <v>29419604.925093289</v>
      </c>
      <c r="W57" s="46">
        <f t="shared" si="1"/>
        <v>-18011954.20852248</v>
      </c>
      <c r="X57" s="46">
        <f t="shared" si="0"/>
        <v>-1478.6925710961727</v>
      </c>
      <c r="Z57" s="155">
        <v>16.98803650118764</v>
      </c>
      <c r="AA57" s="73">
        <v>0</v>
      </c>
      <c r="AB57" s="73">
        <v>0</v>
      </c>
      <c r="AC57" s="73">
        <v>0</v>
      </c>
      <c r="AD57" s="307">
        <v>0</v>
      </c>
    </row>
    <row r="58" spans="1:30" x14ac:dyDescent="0.2">
      <c r="A58" s="216">
        <v>146</v>
      </c>
      <c r="B58" s="183" t="s">
        <v>54</v>
      </c>
      <c r="C58" s="189">
        <v>5504</v>
      </c>
      <c r="D58" s="189">
        <v>4394753.0105479993</v>
      </c>
      <c r="E58" s="189">
        <v>0</v>
      </c>
      <c r="F58" s="189">
        <v>2830862.2907041013</v>
      </c>
      <c r="G58" s="189">
        <v>7225615.3012521006</v>
      </c>
      <c r="H58" s="193">
        <v>1074.69</v>
      </c>
      <c r="I58" s="188">
        <v>5915093.7600000007</v>
      </c>
      <c r="J58" s="188">
        <v>1310521.5412520999</v>
      </c>
      <c r="K58" s="217">
        <v>856418.07086937362</v>
      </c>
      <c r="L58" s="189">
        <v>439925.30866765865</v>
      </c>
      <c r="M58" s="190">
        <v>0</v>
      </c>
      <c r="N58" s="190">
        <v>0</v>
      </c>
      <c r="O58" s="184">
        <v>2606864.9207891324</v>
      </c>
      <c r="P58" s="163">
        <v>1154454.2066213894</v>
      </c>
      <c r="Q58" s="163">
        <v>138581.97162434488</v>
      </c>
      <c r="R58" s="189">
        <v>3899901.0990348668</v>
      </c>
      <c r="T58" s="200"/>
      <c r="U58" s="241">
        <v>3899901.0990348668</v>
      </c>
      <c r="V58" s="244">
        <v>22777388.740602691</v>
      </c>
      <c r="W58" s="46">
        <f t="shared" si="1"/>
        <v>-18877487.641567823</v>
      </c>
      <c r="X58" s="46">
        <f t="shared" si="0"/>
        <v>-3429.7760976685722</v>
      </c>
      <c r="Z58" s="155">
        <v>136.11399582802517</v>
      </c>
      <c r="AA58" s="73">
        <v>106.75018860650957</v>
      </c>
      <c r="AB58" s="73">
        <v>81.750188606509568</v>
      </c>
      <c r="AC58" s="73">
        <v>56.750188606509568</v>
      </c>
      <c r="AD58" s="307">
        <v>31.750188606509568</v>
      </c>
    </row>
    <row r="59" spans="1:30" x14ac:dyDescent="0.2">
      <c r="A59" s="216">
        <v>148</v>
      </c>
      <c r="B59" s="183" t="s">
        <v>55</v>
      </c>
      <c r="C59" s="189">
        <v>6814</v>
      </c>
      <c r="D59" s="189">
        <v>6691252.3825500011</v>
      </c>
      <c r="E59" s="189">
        <v>0</v>
      </c>
      <c r="F59" s="189">
        <v>7021054.2638940616</v>
      </c>
      <c r="G59" s="189">
        <v>13712306.646444064</v>
      </c>
      <c r="H59" s="193">
        <v>1074.69</v>
      </c>
      <c r="I59" s="188">
        <v>7322937.6600000001</v>
      </c>
      <c r="J59" s="188">
        <v>6389368.9864440635</v>
      </c>
      <c r="K59" s="217">
        <v>2575344.6195692369</v>
      </c>
      <c r="L59" s="189">
        <v>411863.01718750398</v>
      </c>
      <c r="M59" s="190">
        <v>0</v>
      </c>
      <c r="N59" s="190">
        <v>0</v>
      </c>
      <c r="O59" s="184">
        <v>9376576.623200804</v>
      </c>
      <c r="P59" s="163">
        <v>372412.2594925944</v>
      </c>
      <c r="Q59" s="163">
        <v>171565.68943464497</v>
      </c>
      <c r="R59" s="189">
        <v>9920554.5721280444</v>
      </c>
      <c r="T59" s="200"/>
      <c r="U59" s="241">
        <v>9920554.5721280444</v>
      </c>
      <c r="V59" s="244">
        <v>24233456.040944964</v>
      </c>
      <c r="W59" s="46">
        <f t="shared" si="1"/>
        <v>-14312901.468816919</v>
      </c>
      <c r="X59" s="46">
        <f t="shared" si="0"/>
        <v>-2100.5138639296915</v>
      </c>
      <c r="Z59" s="155">
        <v>-42.314535255667693</v>
      </c>
      <c r="AA59" s="73">
        <v>-21.678342477183264</v>
      </c>
      <c r="AB59" s="73">
        <v>0</v>
      </c>
      <c r="AC59" s="73">
        <v>0</v>
      </c>
      <c r="AD59" s="307">
        <v>0</v>
      </c>
    </row>
    <row r="60" spans="1:30" x14ac:dyDescent="0.2">
      <c r="A60" s="216">
        <v>149</v>
      </c>
      <c r="B60" s="183" t="s">
        <v>56</v>
      </c>
      <c r="C60" s="189">
        <v>5560</v>
      </c>
      <c r="D60" s="189">
        <v>7565993.6325920001</v>
      </c>
      <c r="E60" s="189">
        <v>0</v>
      </c>
      <c r="F60" s="189">
        <v>1637070.5521786271</v>
      </c>
      <c r="G60" s="189">
        <v>9203064.1847706269</v>
      </c>
      <c r="H60" s="193">
        <v>1074.69</v>
      </c>
      <c r="I60" s="188">
        <v>5975276.4000000004</v>
      </c>
      <c r="J60" s="188">
        <v>3227787.7847706266</v>
      </c>
      <c r="K60" s="217">
        <v>130686.41408179147</v>
      </c>
      <c r="L60" s="189">
        <v>269489.17861129245</v>
      </c>
      <c r="M60" s="190">
        <v>0</v>
      </c>
      <c r="N60" s="190">
        <v>0</v>
      </c>
      <c r="O60" s="184">
        <v>3627963.3774637105</v>
      </c>
      <c r="P60" s="163">
        <v>-173624.29358516846</v>
      </c>
      <c r="Q60" s="163">
        <v>139991.96261470884</v>
      </c>
      <c r="R60" s="189">
        <v>3594331.0464932509</v>
      </c>
      <c r="T60" s="200"/>
      <c r="U60" s="241">
        <v>3594331.0464932509</v>
      </c>
      <c r="V60" s="244">
        <v>7021865.7399805523</v>
      </c>
      <c r="W60" s="46">
        <f t="shared" si="1"/>
        <v>-3427534.6934873015</v>
      </c>
      <c r="X60" s="46">
        <f t="shared" si="0"/>
        <v>-616.46307436821974</v>
      </c>
      <c r="Z60" s="155">
        <v>6.577786281951461</v>
      </c>
      <c r="AA60" s="73">
        <v>0</v>
      </c>
      <c r="AB60" s="73">
        <v>0</v>
      </c>
      <c r="AC60" s="73">
        <v>0</v>
      </c>
      <c r="AD60" s="307">
        <v>0</v>
      </c>
    </row>
    <row r="61" spans="1:30" x14ac:dyDescent="0.2">
      <c r="A61" s="216">
        <v>151</v>
      </c>
      <c r="B61" s="183" t="s">
        <v>57</v>
      </c>
      <c r="C61" s="189">
        <v>2198</v>
      </c>
      <c r="D61" s="189">
        <v>2074049.6499739999</v>
      </c>
      <c r="E61" s="189">
        <v>0</v>
      </c>
      <c r="F61" s="189">
        <v>758184.03223713033</v>
      </c>
      <c r="G61" s="189">
        <v>2832233.6822111304</v>
      </c>
      <c r="H61" s="193">
        <v>1074.69</v>
      </c>
      <c r="I61" s="188">
        <v>2362168.62</v>
      </c>
      <c r="J61" s="188">
        <v>470065.06221113028</v>
      </c>
      <c r="K61" s="217">
        <v>109273.24257554903</v>
      </c>
      <c r="L61" s="189">
        <v>214011.65148595758</v>
      </c>
      <c r="M61" s="190">
        <v>0</v>
      </c>
      <c r="N61" s="190">
        <v>0</v>
      </c>
      <c r="O61" s="184">
        <v>793349.95627263689</v>
      </c>
      <c r="P61" s="163">
        <v>1065965.9658428465</v>
      </c>
      <c r="Q61" s="163">
        <v>55342.146371785981</v>
      </c>
      <c r="R61" s="189">
        <v>1914658.0684872693</v>
      </c>
      <c r="T61" s="200"/>
      <c r="U61" s="241">
        <v>1914658.0684872693</v>
      </c>
      <c r="V61" s="244">
        <v>8964633.7641494498</v>
      </c>
      <c r="W61" s="46">
        <f t="shared" si="1"/>
        <v>-7049975.69566218</v>
      </c>
      <c r="X61" s="46">
        <f t="shared" si="0"/>
        <v>-3207.4502710019019</v>
      </c>
      <c r="Z61" s="155">
        <v>10.855258316057075</v>
      </c>
      <c r="AA61" s="73">
        <v>0</v>
      </c>
      <c r="AB61" s="73">
        <v>0</v>
      </c>
      <c r="AC61" s="73">
        <v>0</v>
      </c>
      <c r="AD61" s="307">
        <v>0</v>
      </c>
    </row>
    <row r="62" spans="1:30" x14ac:dyDescent="0.2">
      <c r="A62" s="216">
        <v>152</v>
      </c>
      <c r="B62" s="183" t="s">
        <v>58</v>
      </c>
      <c r="C62" s="189">
        <v>4842</v>
      </c>
      <c r="D62" s="189">
        <v>6268599.9529900001</v>
      </c>
      <c r="E62" s="189">
        <v>0</v>
      </c>
      <c r="F62" s="189">
        <v>509266.32163517433</v>
      </c>
      <c r="G62" s="189">
        <v>6777866.2746251747</v>
      </c>
      <c r="H62" s="193">
        <v>1074.69</v>
      </c>
      <c r="I62" s="188">
        <v>5203648.9800000004</v>
      </c>
      <c r="J62" s="188">
        <v>1574217.2946251743</v>
      </c>
      <c r="K62" s="217">
        <v>127673.69459313435</v>
      </c>
      <c r="L62" s="189">
        <v>348953.37910406804</v>
      </c>
      <c r="M62" s="190">
        <v>0</v>
      </c>
      <c r="N62" s="190">
        <v>0</v>
      </c>
      <c r="O62" s="184">
        <v>2050844.3683223766</v>
      </c>
      <c r="P62" s="163">
        <v>1857816.8824253466</v>
      </c>
      <c r="Q62" s="163">
        <v>121913.86384539932</v>
      </c>
      <c r="R62" s="189">
        <v>4030575.1145931226</v>
      </c>
      <c r="T62" s="200"/>
      <c r="U62" s="241">
        <v>4030575.1145931226</v>
      </c>
      <c r="V62" s="244">
        <v>13267937.07874579</v>
      </c>
      <c r="W62" s="46">
        <f t="shared" si="1"/>
        <v>-9237361.9641526677</v>
      </c>
      <c r="X62" s="46">
        <f t="shared" si="0"/>
        <v>-1907.7575308039379</v>
      </c>
      <c r="Z62" s="155">
        <v>87.331314825512152</v>
      </c>
      <c r="AA62" s="73">
        <v>57.96750760399658</v>
      </c>
      <c r="AB62" s="73">
        <v>32.96750760399658</v>
      </c>
      <c r="AC62" s="73">
        <v>7.9675076039965802</v>
      </c>
      <c r="AD62" s="307">
        <v>0</v>
      </c>
    </row>
    <row r="63" spans="1:30" x14ac:dyDescent="0.2">
      <c r="A63" s="216">
        <v>153</v>
      </c>
      <c r="B63" s="183" t="s">
        <v>59</v>
      </c>
      <c r="C63" s="189">
        <v>28037</v>
      </c>
      <c r="D63" s="189">
        <v>27457912.224661998</v>
      </c>
      <c r="E63" s="189">
        <v>0</v>
      </c>
      <c r="F63" s="189">
        <v>3277540.45488929</v>
      </c>
      <c r="G63" s="189">
        <v>30735452.679551288</v>
      </c>
      <c r="H63" s="193">
        <v>1074.69</v>
      </c>
      <c r="I63" s="188">
        <v>30131083.530000001</v>
      </c>
      <c r="J63" s="188">
        <v>604369.14955128729</v>
      </c>
      <c r="K63" s="217">
        <v>1117494.6937255105</v>
      </c>
      <c r="L63" s="189">
        <v>1339567.0151831557</v>
      </c>
      <c r="M63" s="190">
        <v>0</v>
      </c>
      <c r="N63" s="190">
        <v>0</v>
      </c>
      <c r="O63" s="184">
        <v>3061430.8584599532</v>
      </c>
      <c r="P63" s="163">
        <v>2699120.6009515091</v>
      </c>
      <c r="Q63" s="163">
        <v>705927.09637204895</v>
      </c>
      <c r="R63" s="189">
        <v>6466478.5557835121</v>
      </c>
      <c r="T63" s="200"/>
      <c r="U63" s="241">
        <v>6466478.5557835121</v>
      </c>
      <c r="V63" s="244">
        <v>56175489.318422012</v>
      </c>
      <c r="W63" s="46">
        <f t="shared" si="1"/>
        <v>-49709010.762638502</v>
      </c>
      <c r="X63" s="46">
        <f t="shared" si="0"/>
        <v>-1772.9789479130613</v>
      </c>
      <c r="Z63" s="155">
        <v>294.57599305973156</v>
      </c>
      <c r="AA63" s="73">
        <v>265.21218583821599</v>
      </c>
      <c r="AB63" s="73">
        <v>240.21218583821599</v>
      </c>
      <c r="AC63" s="73">
        <v>215.21218583821599</v>
      </c>
      <c r="AD63" s="307">
        <v>190.21218583821599</v>
      </c>
    </row>
    <row r="64" spans="1:30" x14ac:dyDescent="0.2">
      <c r="A64" s="216">
        <v>165</v>
      </c>
      <c r="B64" s="183" t="s">
        <v>60</v>
      </c>
      <c r="C64" s="189">
        <v>16840</v>
      </c>
      <c r="D64" s="189">
        <v>22518806.110462002</v>
      </c>
      <c r="E64" s="189">
        <v>0</v>
      </c>
      <c r="F64" s="189">
        <v>1654145.1695925521</v>
      </c>
      <c r="G64" s="189">
        <v>24172951.280054554</v>
      </c>
      <c r="H64" s="193">
        <v>1074.69</v>
      </c>
      <c r="I64" s="188">
        <v>18097779.600000001</v>
      </c>
      <c r="J64" s="188">
        <v>6075171.6800545529</v>
      </c>
      <c r="K64" s="217">
        <v>474806.78385046445</v>
      </c>
      <c r="L64" s="189">
        <v>801693.4399467113</v>
      </c>
      <c r="M64" s="190">
        <v>0</v>
      </c>
      <c r="N64" s="190">
        <v>0</v>
      </c>
      <c r="O64" s="184">
        <v>7351671.903851728</v>
      </c>
      <c r="P64" s="163">
        <v>2813872.129075658</v>
      </c>
      <c r="Q64" s="163">
        <v>424004.43353088078</v>
      </c>
      <c r="R64" s="189">
        <v>10589548.466458267</v>
      </c>
      <c r="T64" s="200"/>
      <c r="U64" s="241">
        <v>10589548.466458267</v>
      </c>
      <c r="V64" s="244">
        <v>27467776.733309649</v>
      </c>
      <c r="W64" s="46">
        <f t="shared" si="1"/>
        <v>-16878228.26685138</v>
      </c>
      <c r="X64" s="46">
        <f t="shared" si="0"/>
        <v>-1002.2700871051888</v>
      </c>
      <c r="Z64" s="155">
        <v>-47.069038481865618</v>
      </c>
      <c r="AA64" s="73">
        <v>-26.432845703381211</v>
      </c>
      <c r="AB64" s="73">
        <v>-1.4328457033812114</v>
      </c>
      <c r="AC64" s="73">
        <v>0</v>
      </c>
      <c r="AD64" s="307">
        <v>0</v>
      </c>
    </row>
    <row r="65" spans="1:30" x14ac:dyDescent="0.2">
      <c r="A65" s="216">
        <v>167</v>
      </c>
      <c r="B65" s="183" t="s">
        <v>61</v>
      </c>
      <c r="C65" s="189">
        <v>75041</v>
      </c>
      <c r="D65" s="189">
        <v>82305945.386390001</v>
      </c>
      <c r="E65" s="189">
        <v>0</v>
      </c>
      <c r="F65" s="189">
        <v>8472729.2803884614</v>
      </c>
      <c r="G65" s="189">
        <v>90778674.66677846</v>
      </c>
      <c r="H65" s="193">
        <v>1074.69</v>
      </c>
      <c r="I65" s="188">
        <v>80645812.290000007</v>
      </c>
      <c r="J65" s="188">
        <v>10132862.376778454</v>
      </c>
      <c r="K65" s="217">
        <v>3086897.0776590398</v>
      </c>
      <c r="L65" s="189">
        <v>4340927.101230599</v>
      </c>
      <c r="M65" s="190">
        <v>0</v>
      </c>
      <c r="N65" s="190">
        <v>0</v>
      </c>
      <c r="O65" s="184">
        <v>17560686.555668093</v>
      </c>
      <c r="P65" s="163">
        <v>16375164.863506</v>
      </c>
      <c r="Q65" s="163">
        <v>1889413.1054982673</v>
      </c>
      <c r="R65" s="189">
        <v>35825264.524672359</v>
      </c>
      <c r="T65" s="200"/>
      <c r="U65" s="241">
        <v>35825264.524672359</v>
      </c>
      <c r="V65" s="244">
        <v>144678349.71372455</v>
      </c>
      <c r="W65" s="46">
        <f t="shared" si="1"/>
        <v>-108853085.18905219</v>
      </c>
      <c r="X65" s="46">
        <f t="shared" si="0"/>
        <v>-1450.5814846424248</v>
      </c>
      <c r="Z65" s="155">
        <v>52.207758257464953</v>
      </c>
      <c r="AA65" s="73">
        <v>22.843951035949367</v>
      </c>
      <c r="AB65" s="73">
        <v>0</v>
      </c>
      <c r="AC65" s="73">
        <v>0</v>
      </c>
      <c r="AD65" s="307">
        <v>0</v>
      </c>
    </row>
    <row r="66" spans="1:30" x14ac:dyDescent="0.2">
      <c r="A66" s="216">
        <v>169</v>
      </c>
      <c r="B66" s="183" t="s">
        <v>62</v>
      </c>
      <c r="C66" s="189">
        <v>5516</v>
      </c>
      <c r="D66" s="189">
        <v>7466268.3735340005</v>
      </c>
      <c r="E66" s="189">
        <v>0</v>
      </c>
      <c r="F66" s="189">
        <v>479512.58766165562</v>
      </c>
      <c r="G66" s="189">
        <v>7945780.9611956561</v>
      </c>
      <c r="H66" s="193">
        <v>1074.69</v>
      </c>
      <c r="I66" s="188">
        <v>5927990.04</v>
      </c>
      <c r="J66" s="188">
        <v>2017790.9211956561</v>
      </c>
      <c r="K66" s="217">
        <v>152788.5044099236</v>
      </c>
      <c r="L66" s="189">
        <v>320842.40295602253</v>
      </c>
      <c r="M66" s="190">
        <v>0</v>
      </c>
      <c r="N66" s="190">
        <v>0</v>
      </c>
      <c r="O66" s="184">
        <v>2491421.8285616022</v>
      </c>
      <c r="P66" s="163">
        <v>1300377.5466357917</v>
      </c>
      <c r="Q66" s="163">
        <v>138884.11255085145</v>
      </c>
      <c r="R66" s="189">
        <v>3930683.4877482452</v>
      </c>
      <c r="T66" s="200"/>
      <c r="U66" s="241">
        <v>3930683.4877482452</v>
      </c>
      <c r="V66" s="244">
        <v>11008685.748688044</v>
      </c>
      <c r="W66" s="46">
        <f t="shared" si="1"/>
        <v>-7078002.2609397992</v>
      </c>
      <c r="X66" s="46">
        <f t="shared" si="0"/>
        <v>-1283.1766245358592</v>
      </c>
      <c r="Z66" s="155">
        <v>166.53359804260418</v>
      </c>
      <c r="AA66" s="73">
        <v>137.16979082108861</v>
      </c>
      <c r="AB66" s="73">
        <v>112.16979082108861</v>
      </c>
      <c r="AC66" s="73">
        <v>87.169790821088611</v>
      </c>
      <c r="AD66" s="307">
        <v>62.169790821088611</v>
      </c>
    </row>
    <row r="67" spans="1:30" x14ac:dyDescent="0.2">
      <c r="A67" s="216">
        <v>171</v>
      </c>
      <c r="B67" s="183" t="s">
        <v>63</v>
      </c>
      <c r="C67" s="189">
        <v>5178</v>
      </c>
      <c r="D67" s="189">
        <v>5832898.6484080004</v>
      </c>
      <c r="E67" s="189">
        <v>0</v>
      </c>
      <c r="F67" s="189">
        <v>851799.94759598095</v>
      </c>
      <c r="G67" s="189">
        <v>6684698.5960039813</v>
      </c>
      <c r="H67" s="193">
        <v>1074.69</v>
      </c>
      <c r="I67" s="188">
        <v>5564744.8200000003</v>
      </c>
      <c r="J67" s="188">
        <v>1119953.776003981</v>
      </c>
      <c r="K67" s="217">
        <v>178382.09823634219</v>
      </c>
      <c r="L67" s="189">
        <v>364079.7881226163</v>
      </c>
      <c r="M67" s="190">
        <v>0</v>
      </c>
      <c r="N67" s="190">
        <v>0</v>
      </c>
      <c r="O67" s="184">
        <v>1662415.6623629394</v>
      </c>
      <c r="P67" s="163">
        <v>1495524.8468496404</v>
      </c>
      <c r="Q67" s="163">
        <v>130373.80978758317</v>
      </c>
      <c r="R67" s="189">
        <v>3288314.3190001626</v>
      </c>
      <c r="T67" s="200"/>
      <c r="U67" s="241">
        <v>3288314.3190001626</v>
      </c>
      <c r="V67" s="244">
        <v>13194610.964410242</v>
      </c>
      <c r="W67" s="46">
        <f t="shared" si="1"/>
        <v>-9906296.6454100795</v>
      </c>
      <c r="X67" s="46">
        <f t="shared" si="0"/>
        <v>-1913.1511482058863</v>
      </c>
      <c r="Z67" s="155">
        <v>119.60732502784856</v>
      </c>
      <c r="AA67" s="73">
        <v>90.24351780633296</v>
      </c>
      <c r="AB67" s="73">
        <v>65.24351780633296</v>
      </c>
      <c r="AC67" s="73">
        <v>40.24351780633296</v>
      </c>
      <c r="AD67" s="307">
        <v>15.24351780633296</v>
      </c>
    </row>
    <row r="68" spans="1:30" x14ac:dyDescent="0.2">
      <c r="A68" s="216">
        <v>172</v>
      </c>
      <c r="B68" s="183" t="s">
        <v>64</v>
      </c>
      <c r="C68" s="189">
        <v>4782</v>
      </c>
      <c r="D68" s="189">
        <v>4319223.1880379999</v>
      </c>
      <c r="E68" s="189">
        <v>0</v>
      </c>
      <c r="F68" s="189">
        <v>1077460.8096907611</v>
      </c>
      <c r="G68" s="189">
        <v>5396683.9977287613</v>
      </c>
      <c r="H68" s="193">
        <v>1074.69</v>
      </c>
      <c r="I68" s="188">
        <v>5139167.58</v>
      </c>
      <c r="J68" s="188">
        <v>257516.41772876121</v>
      </c>
      <c r="K68" s="217">
        <v>312849.12261019147</v>
      </c>
      <c r="L68" s="189">
        <v>391603.65112436848</v>
      </c>
      <c r="M68" s="190">
        <v>0</v>
      </c>
      <c r="N68" s="190">
        <v>0</v>
      </c>
      <c r="O68" s="184">
        <v>961969.19146332121</v>
      </c>
      <c r="P68" s="163">
        <v>1715159.5148996813</v>
      </c>
      <c r="Q68" s="163">
        <v>120403.15921286649</v>
      </c>
      <c r="R68" s="189">
        <v>2797531.8655758691</v>
      </c>
      <c r="T68" s="200"/>
      <c r="U68" s="241">
        <v>2797531.8655758691</v>
      </c>
      <c r="V68" s="244">
        <v>15979977.235929631</v>
      </c>
      <c r="W68" s="46">
        <f t="shared" si="1"/>
        <v>-13182445.370353762</v>
      </c>
      <c r="X68" s="46">
        <f t="shared" si="0"/>
        <v>-2756.6803367531916</v>
      </c>
      <c r="Z68" s="155">
        <v>210.40650506432985</v>
      </c>
      <c r="AA68" s="73">
        <v>181.04269784281428</v>
      </c>
      <c r="AB68" s="73">
        <v>156.04269784281428</v>
      </c>
      <c r="AC68" s="73">
        <v>131.04269784281428</v>
      </c>
      <c r="AD68" s="307">
        <v>106.04269784281428</v>
      </c>
    </row>
    <row r="69" spans="1:30" x14ac:dyDescent="0.2">
      <c r="A69" s="216">
        <v>174</v>
      </c>
      <c r="B69" s="183" t="s">
        <v>65</v>
      </c>
      <c r="C69" s="189">
        <v>4882</v>
      </c>
      <c r="D69" s="189">
        <v>4639542.2574999994</v>
      </c>
      <c r="E69" s="189">
        <v>0</v>
      </c>
      <c r="F69" s="189">
        <v>670444.88289897924</v>
      </c>
      <c r="G69" s="189">
        <v>5309987.1403989783</v>
      </c>
      <c r="H69" s="193">
        <v>1074.69</v>
      </c>
      <c r="I69" s="188">
        <v>5246636.58</v>
      </c>
      <c r="J69" s="188">
        <v>63350.560398978181</v>
      </c>
      <c r="K69" s="217">
        <v>178214.47957675694</v>
      </c>
      <c r="L69" s="189">
        <v>374424.69685942354</v>
      </c>
      <c r="M69" s="190">
        <v>0</v>
      </c>
      <c r="N69" s="190">
        <v>0</v>
      </c>
      <c r="O69" s="184">
        <v>615989.73683515866</v>
      </c>
      <c r="P69" s="163">
        <v>2017967.7418829163</v>
      </c>
      <c r="Q69" s="163">
        <v>122921.00026708787</v>
      </c>
      <c r="R69" s="189">
        <v>2756878.4789851629</v>
      </c>
      <c r="T69" s="200"/>
      <c r="U69" s="241">
        <v>2756878.4789851629</v>
      </c>
      <c r="V69" s="244">
        <v>15994654.669454956</v>
      </c>
      <c r="W69" s="46">
        <f t="shared" si="1"/>
        <v>-13237776.190469794</v>
      </c>
      <c r="X69" s="46">
        <f t="shared" si="0"/>
        <v>-2711.5477653563689</v>
      </c>
      <c r="Z69" s="155">
        <v>-2.1238038980474698</v>
      </c>
      <c r="AA69" s="73">
        <v>0</v>
      </c>
      <c r="AB69" s="73">
        <v>0</v>
      </c>
      <c r="AC69" s="73">
        <v>0</v>
      </c>
      <c r="AD69" s="307">
        <v>0</v>
      </c>
    </row>
    <row r="70" spans="1:30" x14ac:dyDescent="0.2">
      <c r="A70" s="216">
        <v>176</v>
      </c>
      <c r="B70" s="183" t="s">
        <v>66</v>
      </c>
      <c r="C70" s="189">
        <v>5140</v>
      </c>
      <c r="D70" s="189">
        <v>4417877.9255520003</v>
      </c>
      <c r="E70" s="189">
        <v>0</v>
      </c>
      <c r="F70" s="189">
        <v>1684166.2966098916</v>
      </c>
      <c r="G70" s="189">
        <v>6102044.2221618919</v>
      </c>
      <c r="H70" s="193">
        <v>1074.69</v>
      </c>
      <c r="I70" s="188">
        <v>5523906.6000000006</v>
      </c>
      <c r="J70" s="188">
        <v>578137.62216189131</v>
      </c>
      <c r="K70" s="217">
        <v>530655.43098662945</v>
      </c>
      <c r="L70" s="189">
        <v>423661.12196502893</v>
      </c>
      <c r="M70" s="190">
        <v>0</v>
      </c>
      <c r="N70" s="190">
        <v>0</v>
      </c>
      <c r="O70" s="184">
        <v>1532454.1751135495</v>
      </c>
      <c r="P70" s="163">
        <v>2030449.8970423455</v>
      </c>
      <c r="Q70" s="163">
        <v>129417.03018697904</v>
      </c>
      <c r="R70" s="189">
        <v>3692321.1023428738</v>
      </c>
      <c r="T70" s="200"/>
      <c r="U70" s="241">
        <v>3692321.1023428738</v>
      </c>
      <c r="V70" s="244">
        <v>21087139.096912444</v>
      </c>
      <c r="W70" s="46">
        <f t="shared" si="1"/>
        <v>-17394817.99456957</v>
      </c>
      <c r="X70" s="46">
        <f t="shared" si="0"/>
        <v>-3384.2058355193717</v>
      </c>
      <c r="Z70" s="155">
        <v>75.551892562947899</v>
      </c>
      <c r="AA70" s="73">
        <v>46.188085341432327</v>
      </c>
      <c r="AB70" s="73">
        <v>21.188085341432327</v>
      </c>
      <c r="AC70" s="73">
        <v>0</v>
      </c>
      <c r="AD70" s="307">
        <v>0</v>
      </c>
    </row>
    <row r="71" spans="1:30" x14ac:dyDescent="0.2">
      <c r="A71" s="216">
        <v>177</v>
      </c>
      <c r="B71" s="183" t="s">
        <v>67</v>
      </c>
      <c r="C71" s="189">
        <v>2033</v>
      </c>
      <c r="D71" s="189">
        <v>2511657.8680820004</v>
      </c>
      <c r="E71" s="189">
        <v>0</v>
      </c>
      <c r="F71" s="189">
        <v>335005.2861556331</v>
      </c>
      <c r="G71" s="189">
        <v>2846663.1542376336</v>
      </c>
      <c r="H71" s="193">
        <v>1074.69</v>
      </c>
      <c r="I71" s="188">
        <v>2184844.77</v>
      </c>
      <c r="J71" s="188">
        <v>661818.38423763355</v>
      </c>
      <c r="K71" s="217">
        <v>65621.513064575673</v>
      </c>
      <c r="L71" s="189">
        <v>138484.51532624522</v>
      </c>
      <c r="M71" s="190">
        <v>0</v>
      </c>
      <c r="N71" s="190">
        <v>0</v>
      </c>
      <c r="O71" s="184">
        <v>865924.41262845439</v>
      </c>
      <c r="P71" s="163">
        <v>445032.07925478724</v>
      </c>
      <c r="Q71" s="163">
        <v>51187.708632320697</v>
      </c>
      <c r="R71" s="189">
        <v>1362144.2005155622</v>
      </c>
      <c r="T71" s="200"/>
      <c r="U71" s="241">
        <v>1362144.2005155622</v>
      </c>
      <c r="V71" s="244">
        <v>5027365.1934349984</v>
      </c>
      <c r="W71" s="46">
        <f t="shared" si="1"/>
        <v>-3665220.9929194362</v>
      </c>
      <c r="X71" s="46">
        <f t="shared" si="0"/>
        <v>-1802.8632527887044</v>
      </c>
      <c r="Z71" s="155">
        <v>70.295961646054707</v>
      </c>
      <c r="AA71" s="73">
        <v>40.932154424539107</v>
      </c>
      <c r="AB71" s="73">
        <v>15.932154424539107</v>
      </c>
      <c r="AC71" s="73">
        <v>0</v>
      </c>
      <c r="AD71" s="307">
        <v>0</v>
      </c>
    </row>
    <row r="72" spans="1:30" x14ac:dyDescent="0.2">
      <c r="A72" s="216">
        <v>178</v>
      </c>
      <c r="B72" s="183" t="s">
        <v>68</v>
      </c>
      <c r="C72" s="189">
        <v>6616</v>
      </c>
      <c r="D72" s="189">
        <v>6430768.7673879992</v>
      </c>
      <c r="E72" s="189">
        <v>0</v>
      </c>
      <c r="F72" s="189">
        <v>1427327.2532673604</v>
      </c>
      <c r="G72" s="189">
        <v>7858096.0206553601</v>
      </c>
      <c r="H72" s="193">
        <v>1074.69</v>
      </c>
      <c r="I72" s="188">
        <v>7110149.04</v>
      </c>
      <c r="J72" s="188">
        <v>747946.98065536004</v>
      </c>
      <c r="K72" s="217">
        <v>352485.40864381357</v>
      </c>
      <c r="L72" s="189">
        <v>553352.79582241259</v>
      </c>
      <c r="M72" s="190">
        <v>0</v>
      </c>
      <c r="N72" s="190">
        <v>0</v>
      </c>
      <c r="O72" s="184">
        <v>1653785.1851215861</v>
      </c>
      <c r="P72" s="163">
        <v>2221730.6642392566</v>
      </c>
      <c r="Q72" s="163">
        <v>166580.36414728666</v>
      </c>
      <c r="R72" s="189">
        <v>4042096.2135081296</v>
      </c>
      <c r="T72" s="200"/>
      <c r="U72" s="241">
        <v>4042096.2135081296</v>
      </c>
      <c r="V72" s="244">
        <v>22022423.281588167</v>
      </c>
      <c r="W72" s="46">
        <f t="shared" si="1"/>
        <v>-17980327.068080038</v>
      </c>
      <c r="X72" s="46">
        <f t="shared" si="0"/>
        <v>-2717.7036076299937</v>
      </c>
      <c r="Z72" s="155">
        <v>180.76561984144655</v>
      </c>
      <c r="AA72" s="73">
        <v>151.40181261993098</v>
      </c>
      <c r="AB72" s="73">
        <v>126.40181261993098</v>
      </c>
      <c r="AC72" s="73">
        <v>101.40181261993098</v>
      </c>
      <c r="AD72" s="307">
        <v>76.401812619930979</v>
      </c>
    </row>
    <row r="73" spans="1:30" x14ac:dyDescent="0.2">
      <c r="A73" s="216">
        <v>179</v>
      </c>
      <c r="B73" s="183" t="s">
        <v>69</v>
      </c>
      <c r="C73" s="189">
        <v>135780</v>
      </c>
      <c r="D73" s="189">
        <v>163716134.069996</v>
      </c>
      <c r="E73" s="189">
        <v>0</v>
      </c>
      <c r="F73" s="189">
        <v>13099532.177897274</v>
      </c>
      <c r="G73" s="189">
        <v>176815666.24789327</v>
      </c>
      <c r="H73" s="193">
        <v>1074.69</v>
      </c>
      <c r="I73" s="188">
        <v>145921408.20000002</v>
      </c>
      <c r="J73" s="188">
        <v>30894258.047893256</v>
      </c>
      <c r="K73" s="217">
        <v>5871086.318590939</v>
      </c>
      <c r="L73" s="189">
        <v>6827902.3265977725</v>
      </c>
      <c r="M73" s="190">
        <v>0</v>
      </c>
      <c r="N73" s="190">
        <v>0</v>
      </c>
      <c r="O73" s="184">
        <v>43593246.693081968</v>
      </c>
      <c r="P73" s="163">
        <v>22509249.023831211</v>
      </c>
      <c r="Q73" s="163">
        <v>3418724.5834217928</v>
      </c>
      <c r="R73" s="189">
        <v>69521220.300334975</v>
      </c>
      <c r="T73" s="200"/>
      <c r="U73" s="241">
        <v>69521220.300334975</v>
      </c>
      <c r="V73" s="244">
        <v>201056697.52997929</v>
      </c>
      <c r="W73" s="46">
        <f t="shared" si="1"/>
        <v>-131535477.22964431</v>
      </c>
      <c r="X73" s="46">
        <f t="shared" si="0"/>
        <v>-968.73970562412956</v>
      </c>
      <c r="Z73" s="155">
        <v>48.288429578100107</v>
      </c>
      <c r="AA73" s="73">
        <v>18.924622356584521</v>
      </c>
      <c r="AB73" s="73">
        <v>0</v>
      </c>
      <c r="AC73" s="73">
        <v>0</v>
      </c>
      <c r="AD73" s="307">
        <v>0</v>
      </c>
    </row>
    <row r="74" spans="1:30" x14ac:dyDescent="0.2">
      <c r="A74" s="216">
        <v>181</v>
      </c>
      <c r="B74" s="183" t="s">
        <v>70</v>
      </c>
      <c r="C74" s="189">
        <v>1997</v>
      </c>
      <c r="D74" s="189">
        <v>2396787.0695619998</v>
      </c>
      <c r="E74" s="189">
        <v>0</v>
      </c>
      <c r="F74" s="189">
        <v>316272.82622302626</v>
      </c>
      <c r="G74" s="189">
        <v>2713059.8957850263</v>
      </c>
      <c r="H74" s="193">
        <v>1074.69</v>
      </c>
      <c r="I74" s="188">
        <v>2146155.9300000002</v>
      </c>
      <c r="J74" s="188">
        <v>566903.96578502608</v>
      </c>
      <c r="K74" s="217">
        <v>58235.1606229514</v>
      </c>
      <c r="L74" s="189">
        <v>170891.45283428309</v>
      </c>
      <c r="M74" s="190">
        <v>0</v>
      </c>
      <c r="N74" s="190">
        <v>0</v>
      </c>
      <c r="O74" s="184">
        <v>796030.57924226054</v>
      </c>
      <c r="P74" s="163">
        <v>879020.65935456951</v>
      </c>
      <c r="Q74" s="163">
        <v>50281.285852801004</v>
      </c>
      <c r="R74" s="189">
        <v>1725332.5244496311</v>
      </c>
      <c r="T74" s="200"/>
      <c r="U74" s="241">
        <v>1725332.5244496311</v>
      </c>
      <c r="V74" s="244">
        <v>6252634.288237988</v>
      </c>
      <c r="W74" s="46">
        <f t="shared" si="1"/>
        <v>-4527301.7637883574</v>
      </c>
      <c r="X74" s="46">
        <f t="shared" si="0"/>
        <v>-2267.0514590828029</v>
      </c>
      <c r="Z74" s="155">
        <v>-5.1346953474489396</v>
      </c>
      <c r="AA74" s="73">
        <v>0</v>
      </c>
      <c r="AB74" s="73">
        <v>0</v>
      </c>
      <c r="AC74" s="73">
        <v>0</v>
      </c>
      <c r="AD74" s="307">
        <v>0</v>
      </c>
    </row>
    <row r="75" spans="1:30" x14ac:dyDescent="0.2">
      <c r="A75" s="216">
        <v>182</v>
      </c>
      <c r="B75" s="183" t="s">
        <v>71</v>
      </c>
      <c r="C75" s="189">
        <v>21808</v>
      </c>
      <c r="D75" s="189">
        <v>24208930.662048001</v>
      </c>
      <c r="E75" s="189">
        <v>0</v>
      </c>
      <c r="F75" s="189">
        <v>2427401.4032336422</v>
      </c>
      <c r="G75" s="189">
        <v>26636332.065281644</v>
      </c>
      <c r="H75" s="193">
        <v>1074.69</v>
      </c>
      <c r="I75" s="188">
        <v>23436839.52</v>
      </c>
      <c r="J75" s="188">
        <v>3199492.5452816449</v>
      </c>
      <c r="K75" s="217">
        <v>889672.40711532207</v>
      </c>
      <c r="L75" s="189">
        <v>1210571.1920047328</v>
      </c>
      <c r="M75" s="190">
        <v>0</v>
      </c>
      <c r="N75" s="190">
        <v>0</v>
      </c>
      <c r="O75" s="184">
        <v>5299736.1444016993</v>
      </c>
      <c r="P75" s="163">
        <v>1717931.7723749212</v>
      </c>
      <c r="Q75" s="163">
        <v>549090.77710459905</v>
      </c>
      <c r="R75" s="189">
        <v>7566758.6938812202</v>
      </c>
      <c r="T75" s="200"/>
      <c r="U75" s="241">
        <v>7566758.6938812202</v>
      </c>
      <c r="V75" s="244">
        <v>47877380.048473358</v>
      </c>
      <c r="W75" s="46">
        <f t="shared" si="1"/>
        <v>-40310621.354592137</v>
      </c>
      <c r="X75" s="46">
        <f t="shared" si="0"/>
        <v>-1848.4327473675778</v>
      </c>
      <c r="Z75" s="155">
        <v>126.53476361810556</v>
      </c>
      <c r="AA75" s="73">
        <v>97.170956396589986</v>
      </c>
      <c r="AB75" s="73">
        <v>72.170956396589986</v>
      </c>
      <c r="AC75" s="73">
        <v>47.170956396589986</v>
      </c>
      <c r="AD75" s="307">
        <v>22.170956396589986</v>
      </c>
    </row>
    <row r="76" spans="1:30" x14ac:dyDescent="0.2">
      <c r="A76" s="216">
        <v>186</v>
      </c>
      <c r="B76" s="183" t="s">
        <v>72</v>
      </c>
      <c r="C76" s="189">
        <v>40390</v>
      </c>
      <c r="D76" s="189">
        <v>53302409.470793992</v>
      </c>
      <c r="E76" s="189">
        <v>0</v>
      </c>
      <c r="F76" s="189">
        <v>4225269.5725525692</v>
      </c>
      <c r="G76" s="189">
        <v>57527679.043346561</v>
      </c>
      <c r="H76" s="193">
        <v>1074.69</v>
      </c>
      <c r="I76" s="188">
        <v>43406729.100000001</v>
      </c>
      <c r="J76" s="188">
        <v>14120949.94334656</v>
      </c>
      <c r="K76" s="217">
        <v>1188517.2701429706</v>
      </c>
      <c r="L76" s="189">
        <v>1454514.1038866909</v>
      </c>
      <c r="M76" s="190">
        <v>0</v>
      </c>
      <c r="N76" s="190">
        <v>0</v>
      </c>
      <c r="O76" s="184">
        <v>16763981.317376222</v>
      </c>
      <c r="P76" s="163">
        <v>-560423.90210630628</v>
      </c>
      <c r="Q76" s="163">
        <v>1016956.0018000163</v>
      </c>
      <c r="R76" s="189">
        <v>17220513.417069934</v>
      </c>
      <c r="T76" s="200"/>
      <c r="U76" s="241">
        <v>17220513.417069934</v>
      </c>
      <c r="V76" s="244">
        <v>28608322.457867216</v>
      </c>
      <c r="W76" s="46">
        <f t="shared" si="1"/>
        <v>-11387809.040797282</v>
      </c>
      <c r="X76" s="46">
        <f t="shared" si="0"/>
        <v>-281.94625008163609</v>
      </c>
      <c r="Z76" s="155">
        <v>-87.735584929173001</v>
      </c>
      <c r="AA76" s="73">
        <v>-67.099392150688587</v>
      </c>
      <c r="AB76" s="73">
        <v>-42.099392150688587</v>
      </c>
      <c r="AC76" s="73">
        <v>-17.099392150688587</v>
      </c>
      <c r="AD76" s="307">
        <v>0</v>
      </c>
    </row>
    <row r="77" spans="1:30" x14ac:dyDescent="0.2">
      <c r="A77" s="216">
        <v>202</v>
      </c>
      <c r="B77" s="183" t="s">
        <v>73</v>
      </c>
      <c r="C77" s="189">
        <v>32148</v>
      </c>
      <c r="D77" s="189">
        <v>46457083.351094007</v>
      </c>
      <c r="E77" s="189">
        <v>0</v>
      </c>
      <c r="F77" s="189">
        <v>2874909.7640594249</v>
      </c>
      <c r="G77" s="189">
        <v>49331993.115153432</v>
      </c>
      <c r="H77" s="193">
        <v>1074.69</v>
      </c>
      <c r="I77" s="188">
        <v>34549134.120000005</v>
      </c>
      <c r="J77" s="188">
        <v>14782858.995153427</v>
      </c>
      <c r="K77" s="217">
        <v>880285.08762832661</v>
      </c>
      <c r="L77" s="189">
        <v>944324.22562973062</v>
      </c>
      <c r="M77" s="190">
        <v>0</v>
      </c>
      <c r="N77" s="190">
        <v>0</v>
      </c>
      <c r="O77" s="184">
        <v>16607468.308411485</v>
      </c>
      <c r="P77" s="163">
        <v>-244643.69945408587</v>
      </c>
      <c r="Q77" s="163">
        <v>809435.54211108992</v>
      </c>
      <c r="R77" s="189">
        <v>17172260.15106849</v>
      </c>
      <c r="T77" s="200"/>
      <c r="U77" s="241">
        <v>17172260.15106849</v>
      </c>
      <c r="V77" s="244">
        <v>33610273.185334638</v>
      </c>
      <c r="W77" s="46">
        <f t="shared" si="1"/>
        <v>-16438013.034266148</v>
      </c>
      <c r="X77" s="46">
        <f t="shared" si="0"/>
        <v>-511.32303826882378</v>
      </c>
      <c r="Z77" s="155">
        <v>-23.504020974209791</v>
      </c>
      <c r="AA77" s="73">
        <v>-2.8678281957253766</v>
      </c>
      <c r="AB77" s="73">
        <v>0</v>
      </c>
      <c r="AC77" s="73">
        <v>0</v>
      </c>
      <c r="AD77" s="307">
        <v>0</v>
      </c>
    </row>
    <row r="78" spans="1:30" x14ac:dyDescent="0.2">
      <c r="A78" s="216">
        <v>204</v>
      </c>
      <c r="B78" s="183" t="s">
        <v>74</v>
      </c>
      <c r="C78" s="189">
        <v>3214</v>
      </c>
      <c r="D78" s="189">
        <v>3311611.0598420002</v>
      </c>
      <c r="E78" s="189">
        <v>0</v>
      </c>
      <c r="F78" s="189">
        <v>819964.9430074523</v>
      </c>
      <c r="G78" s="189">
        <v>4131576.0028494527</v>
      </c>
      <c r="H78" s="193">
        <v>1074.69</v>
      </c>
      <c r="I78" s="188">
        <v>3454053.66</v>
      </c>
      <c r="J78" s="188">
        <v>677522.34284945251</v>
      </c>
      <c r="K78" s="217">
        <v>162372.35282667371</v>
      </c>
      <c r="L78" s="189">
        <v>263708.48257047974</v>
      </c>
      <c r="M78" s="190">
        <v>0</v>
      </c>
      <c r="N78" s="190">
        <v>0</v>
      </c>
      <c r="O78" s="184">
        <v>1103603.1782466061</v>
      </c>
      <c r="P78" s="163">
        <v>1494183.7855817187</v>
      </c>
      <c r="Q78" s="163">
        <v>80923.411482675219</v>
      </c>
      <c r="R78" s="189">
        <v>2678710.3753109998</v>
      </c>
      <c r="T78" s="200"/>
      <c r="U78" s="241">
        <v>2678710.3753109998</v>
      </c>
      <c r="V78" s="244">
        <v>13546372.474737544</v>
      </c>
      <c r="W78" s="46">
        <f t="shared" si="1"/>
        <v>-10867662.099426543</v>
      </c>
      <c r="X78" s="46">
        <f t="shared" si="0"/>
        <v>-3381.3509954656329</v>
      </c>
      <c r="Z78" s="155">
        <v>3.9056422706451599</v>
      </c>
      <c r="AA78" s="73">
        <v>0</v>
      </c>
      <c r="AB78" s="73">
        <v>0</v>
      </c>
      <c r="AC78" s="73">
        <v>0</v>
      </c>
      <c r="AD78" s="307">
        <v>0</v>
      </c>
    </row>
    <row r="79" spans="1:30" x14ac:dyDescent="0.2">
      <c r="A79" s="216">
        <v>205</v>
      </c>
      <c r="B79" s="183" t="s">
        <v>75</v>
      </c>
      <c r="C79" s="189">
        <v>37791</v>
      </c>
      <c r="D79" s="189">
        <v>46245230.021236002</v>
      </c>
      <c r="E79" s="189">
        <v>0</v>
      </c>
      <c r="F79" s="189">
        <v>4275754.9241250139</v>
      </c>
      <c r="G79" s="189">
        <v>50520984.945361018</v>
      </c>
      <c r="H79" s="193">
        <v>1074.69</v>
      </c>
      <c r="I79" s="188">
        <v>40613609.789999999</v>
      </c>
      <c r="J79" s="188">
        <v>9907375.1553610191</v>
      </c>
      <c r="K79" s="217">
        <v>1756512.7679370337</v>
      </c>
      <c r="L79" s="189">
        <v>1951347.0121676018</v>
      </c>
      <c r="M79" s="190">
        <v>0</v>
      </c>
      <c r="N79" s="190">
        <v>0</v>
      </c>
      <c r="O79" s="184">
        <v>13615234.935465656</v>
      </c>
      <c r="P79" s="163">
        <v>8126096.071920692</v>
      </c>
      <c r="Q79" s="163">
        <v>951517.31280080252</v>
      </c>
      <c r="R79" s="189">
        <v>22692848.320187151</v>
      </c>
      <c r="T79" s="200"/>
      <c r="U79" s="241">
        <v>22692848.320187151</v>
      </c>
      <c r="V79" s="244">
        <v>78615087.010401353</v>
      </c>
      <c r="W79" s="46">
        <f t="shared" si="1"/>
        <v>-55922238.690214202</v>
      </c>
      <c r="X79" s="46">
        <f t="shared" ref="X79:X142" si="2">W79/C79</f>
        <v>-1479.7766317433834</v>
      </c>
      <c r="Z79" s="155">
        <v>51.544578297761589</v>
      </c>
      <c r="AA79" s="73">
        <v>22.180771076246003</v>
      </c>
      <c r="AB79" s="73">
        <v>0</v>
      </c>
      <c r="AC79" s="73">
        <v>0</v>
      </c>
      <c r="AD79" s="307">
        <v>0</v>
      </c>
    </row>
    <row r="80" spans="1:30" x14ac:dyDescent="0.2">
      <c r="A80" s="216">
        <v>208</v>
      </c>
      <c r="B80" s="183" t="s">
        <v>76</v>
      </c>
      <c r="C80" s="189">
        <v>12632</v>
      </c>
      <c r="D80" s="189">
        <v>17953779.877078</v>
      </c>
      <c r="E80" s="189">
        <v>0</v>
      </c>
      <c r="F80" s="189">
        <v>1510436.4197350899</v>
      </c>
      <c r="G80" s="189">
        <v>19464216.296813089</v>
      </c>
      <c r="H80" s="193">
        <v>1074.69</v>
      </c>
      <c r="I80" s="188">
        <v>13575484.08</v>
      </c>
      <c r="J80" s="188">
        <v>5888732.2168130893</v>
      </c>
      <c r="K80" s="217">
        <v>365036.25009845797</v>
      </c>
      <c r="L80" s="189">
        <v>825110.6092065766</v>
      </c>
      <c r="M80" s="190">
        <v>0</v>
      </c>
      <c r="N80" s="190">
        <v>0</v>
      </c>
      <c r="O80" s="184">
        <v>7078879.0761181237</v>
      </c>
      <c r="P80" s="163">
        <v>4381163.5814508535</v>
      </c>
      <c r="Q80" s="163">
        <v>318053.68196924502</v>
      </c>
      <c r="R80" s="189">
        <v>11778096.339538222</v>
      </c>
      <c r="T80" s="200"/>
      <c r="U80" s="241">
        <v>11778096.339538222</v>
      </c>
      <c r="V80" s="244">
        <v>31827238.571118228</v>
      </c>
      <c r="W80" s="46">
        <f t="shared" ref="W80:W143" si="3">U80-V80</f>
        <v>-20049142.231580004</v>
      </c>
      <c r="X80" s="46">
        <f t="shared" si="2"/>
        <v>-1587.1708543049401</v>
      </c>
      <c r="Z80" s="155">
        <v>162.85056782250149</v>
      </c>
      <c r="AA80" s="73">
        <v>133.48676060098592</v>
      </c>
      <c r="AB80" s="73">
        <v>108.48676060098592</v>
      </c>
      <c r="AC80" s="73">
        <v>83.486760600985917</v>
      </c>
      <c r="AD80" s="307">
        <v>58.486760600985917</v>
      </c>
    </row>
    <row r="81" spans="1:30" x14ac:dyDescent="0.2">
      <c r="A81" s="216">
        <v>211</v>
      </c>
      <c r="B81" s="183" t="s">
        <v>77</v>
      </c>
      <c r="C81" s="189">
        <v>30471</v>
      </c>
      <c r="D81" s="189">
        <v>45435642.333332002</v>
      </c>
      <c r="E81" s="189">
        <v>0</v>
      </c>
      <c r="F81" s="189">
        <v>2042278.0535463011</v>
      </c>
      <c r="G81" s="189">
        <v>47477920.386878304</v>
      </c>
      <c r="H81" s="193">
        <v>1074.69</v>
      </c>
      <c r="I81" s="188">
        <v>32746878.990000002</v>
      </c>
      <c r="J81" s="188">
        <v>14731041.396878302</v>
      </c>
      <c r="K81" s="217">
        <v>976660.74938247073</v>
      </c>
      <c r="L81" s="189">
        <v>1332296.0996379894</v>
      </c>
      <c r="M81" s="190">
        <v>0</v>
      </c>
      <c r="N81" s="190">
        <v>0</v>
      </c>
      <c r="O81" s="184">
        <v>17039998.245898761</v>
      </c>
      <c r="P81" s="163">
        <v>2975794.5194955678</v>
      </c>
      <c r="Q81" s="163">
        <v>767211.34763179731</v>
      </c>
      <c r="R81" s="189">
        <v>20783004.113026127</v>
      </c>
      <c r="T81" s="200"/>
      <c r="U81" s="241">
        <v>20783004.113026127</v>
      </c>
      <c r="V81" s="244">
        <v>43334654.835957207</v>
      </c>
      <c r="W81" s="46">
        <f t="shared" si="3"/>
        <v>-22551650.72293108</v>
      </c>
      <c r="X81" s="46">
        <f t="shared" si="2"/>
        <v>-740.10208798303563</v>
      </c>
      <c r="Z81" s="155">
        <v>94.089521098371023</v>
      </c>
      <c r="AA81" s="73">
        <v>64.725713876855451</v>
      </c>
      <c r="AB81" s="73">
        <v>39.725713876855451</v>
      </c>
      <c r="AC81" s="73">
        <v>14.725713876855451</v>
      </c>
      <c r="AD81" s="307">
        <v>0</v>
      </c>
    </row>
    <row r="82" spans="1:30" x14ac:dyDescent="0.2">
      <c r="A82" s="216">
        <v>213</v>
      </c>
      <c r="B82" s="183" t="s">
        <v>78</v>
      </c>
      <c r="C82" s="189">
        <v>5693</v>
      </c>
      <c r="D82" s="189">
        <v>5258220.2052539997</v>
      </c>
      <c r="E82" s="189">
        <v>0</v>
      </c>
      <c r="F82" s="189">
        <v>1237316.3445793078</v>
      </c>
      <c r="G82" s="189">
        <v>6495536.549833307</v>
      </c>
      <c r="H82" s="193">
        <v>1074.69</v>
      </c>
      <c r="I82" s="188">
        <v>6118210.1699999999</v>
      </c>
      <c r="J82" s="188">
        <v>377326.37983330712</v>
      </c>
      <c r="K82" s="217">
        <v>383407.66894125578</v>
      </c>
      <c r="L82" s="189">
        <v>465115.92185705149</v>
      </c>
      <c r="M82" s="190">
        <v>0</v>
      </c>
      <c r="N82" s="190">
        <v>0</v>
      </c>
      <c r="O82" s="184">
        <v>1225849.9706316143</v>
      </c>
      <c r="P82" s="163">
        <v>1550662.5489969142</v>
      </c>
      <c r="Q82" s="163">
        <v>143340.6912168233</v>
      </c>
      <c r="R82" s="189">
        <v>2919853.2108453517</v>
      </c>
      <c r="T82" s="200"/>
      <c r="U82" s="241">
        <v>2919853.2108453517</v>
      </c>
      <c r="V82" s="244">
        <v>20296360.176797457</v>
      </c>
      <c r="W82" s="46">
        <f t="shared" si="3"/>
        <v>-17376506.965952106</v>
      </c>
      <c r="X82" s="46">
        <f t="shared" si="2"/>
        <v>-3052.2583815127537</v>
      </c>
      <c r="Z82" s="155">
        <v>158.27212685111624</v>
      </c>
      <c r="AA82" s="73">
        <v>128.90831962960064</v>
      </c>
      <c r="AB82" s="73">
        <v>103.90831962960064</v>
      </c>
      <c r="AC82" s="73">
        <v>78.908319629600641</v>
      </c>
      <c r="AD82" s="307">
        <v>53.908319629600641</v>
      </c>
    </row>
    <row r="83" spans="1:30" x14ac:dyDescent="0.2">
      <c r="A83" s="216">
        <v>214</v>
      </c>
      <c r="B83" s="183" t="s">
        <v>79</v>
      </c>
      <c r="C83" s="189">
        <v>11883</v>
      </c>
      <c r="D83" s="189">
        <v>13742078.751945999</v>
      </c>
      <c r="E83" s="189">
        <v>0</v>
      </c>
      <c r="F83" s="189">
        <v>1437487.9174118016</v>
      </c>
      <c r="G83" s="189">
        <v>15179566.669357801</v>
      </c>
      <c r="H83" s="193">
        <v>1074.69</v>
      </c>
      <c r="I83" s="188">
        <v>12770541.270000001</v>
      </c>
      <c r="J83" s="188">
        <v>2409025.3993577994</v>
      </c>
      <c r="K83" s="217">
        <v>380004.48464788945</v>
      </c>
      <c r="L83" s="189">
        <v>832291.6192809745</v>
      </c>
      <c r="M83" s="190">
        <v>0</v>
      </c>
      <c r="N83" s="190">
        <v>0</v>
      </c>
      <c r="O83" s="184">
        <v>3621321.5032866634</v>
      </c>
      <c r="P83" s="163">
        <v>3336860.7379287197</v>
      </c>
      <c r="Q83" s="163">
        <v>299195.05247312685</v>
      </c>
      <c r="R83" s="189">
        <v>7257377.2936885105</v>
      </c>
      <c r="T83" s="200"/>
      <c r="U83" s="241">
        <v>7257377.2936885105</v>
      </c>
      <c r="V83" s="244">
        <v>26769519.101759061</v>
      </c>
      <c r="W83" s="46">
        <f t="shared" si="3"/>
        <v>-19512141.808070552</v>
      </c>
      <c r="X83" s="46">
        <f t="shared" si="2"/>
        <v>-1642.0215272297023</v>
      </c>
      <c r="Z83" s="155">
        <v>41.384460577841182</v>
      </c>
      <c r="AA83" s="73">
        <v>12.020653356325582</v>
      </c>
      <c r="AB83" s="73">
        <v>0</v>
      </c>
      <c r="AC83" s="73">
        <v>0</v>
      </c>
      <c r="AD83" s="307">
        <v>0</v>
      </c>
    </row>
    <row r="84" spans="1:30" x14ac:dyDescent="0.2">
      <c r="A84" s="216">
        <v>216</v>
      </c>
      <c r="B84" s="183" t="s">
        <v>80</v>
      </c>
      <c r="C84" s="189">
        <v>1475</v>
      </c>
      <c r="D84" s="189">
        <v>1615149.6498520002</v>
      </c>
      <c r="E84" s="189">
        <v>0</v>
      </c>
      <c r="F84" s="189">
        <v>467617.14370272681</v>
      </c>
      <c r="G84" s="189">
        <v>2082766.793554727</v>
      </c>
      <c r="H84" s="193">
        <v>1074.69</v>
      </c>
      <c r="I84" s="188">
        <v>1585167.75</v>
      </c>
      <c r="J84" s="188">
        <v>497599.04355472699</v>
      </c>
      <c r="K84" s="217">
        <v>143999.54711583751</v>
      </c>
      <c r="L84" s="189">
        <v>127361.7008025567</v>
      </c>
      <c r="M84" s="190">
        <v>0</v>
      </c>
      <c r="N84" s="190">
        <v>0</v>
      </c>
      <c r="O84" s="184">
        <v>768960.29147312115</v>
      </c>
      <c r="P84" s="163">
        <v>601702.60646488913</v>
      </c>
      <c r="Q84" s="163">
        <v>37138.15554976539</v>
      </c>
      <c r="R84" s="189">
        <v>1407801.0534877756</v>
      </c>
      <c r="T84" s="200"/>
      <c r="U84" s="241">
        <v>1407801.0534877756</v>
      </c>
      <c r="V84" s="244">
        <v>6758044.6981285224</v>
      </c>
      <c r="W84" s="46">
        <f t="shared" si="3"/>
        <v>-5350243.6446407465</v>
      </c>
      <c r="X84" s="46">
        <f t="shared" si="2"/>
        <v>-3627.2838268750825</v>
      </c>
      <c r="Z84" s="155">
        <v>-32.223272062131258</v>
      </c>
      <c r="AA84" s="73">
        <v>-11.587079283646858</v>
      </c>
      <c r="AB84" s="73">
        <v>0</v>
      </c>
      <c r="AC84" s="73">
        <v>0</v>
      </c>
      <c r="AD84" s="307">
        <v>0</v>
      </c>
    </row>
    <row r="85" spans="1:30" x14ac:dyDescent="0.2">
      <c r="A85" s="216">
        <v>217</v>
      </c>
      <c r="B85" s="183" t="s">
        <v>81</v>
      </c>
      <c r="C85" s="189">
        <v>5643</v>
      </c>
      <c r="D85" s="189">
        <v>8132027.3444099994</v>
      </c>
      <c r="E85" s="189">
        <v>0</v>
      </c>
      <c r="F85" s="189">
        <v>744959.87855964666</v>
      </c>
      <c r="G85" s="189">
        <v>8876987.2229696456</v>
      </c>
      <c r="H85" s="193">
        <v>1074.69</v>
      </c>
      <c r="I85" s="188">
        <v>6064475.6699999999</v>
      </c>
      <c r="J85" s="188">
        <v>2812511.5529696457</v>
      </c>
      <c r="K85" s="217">
        <v>166844.81476928259</v>
      </c>
      <c r="L85" s="189">
        <v>376799.55604613689</v>
      </c>
      <c r="M85" s="190">
        <v>0</v>
      </c>
      <c r="N85" s="190">
        <v>0</v>
      </c>
      <c r="O85" s="184">
        <v>3356155.9237850653</v>
      </c>
      <c r="P85" s="163">
        <v>1802068.5751455885</v>
      </c>
      <c r="Q85" s="163">
        <v>142081.7706897126</v>
      </c>
      <c r="R85" s="189">
        <v>5300306.2696203664</v>
      </c>
      <c r="T85" s="200"/>
      <c r="U85" s="241">
        <v>5300306.2696203664</v>
      </c>
      <c r="V85" s="244">
        <v>13440302.167950895</v>
      </c>
      <c r="W85" s="46">
        <f t="shared" si="3"/>
        <v>-8139995.8983305283</v>
      </c>
      <c r="X85" s="46">
        <f t="shared" si="2"/>
        <v>-1442.4943998459203</v>
      </c>
      <c r="Z85" s="155">
        <v>-74.036754450647493</v>
      </c>
      <c r="AA85" s="73">
        <v>-53.400561672163093</v>
      </c>
      <c r="AB85" s="73">
        <v>-28.400561672163093</v>
      </c>
      <c r="AC85" s="73">
        <v>-3.4005616721630929</v>
      </c>
      <c r="AD85" s="307">
        <v>0</v>
      </c>
    </row>
    <row r="86" spans="1:30" x14ac:dyDescent="0.2">
      <c r="A86" s="216">
        <v>218</v>
      </c>
      <c r="B86" s="183" t="s">
        <v>82</v>
      </c>
      <c r="C86" s="189">
        <v>1409</v>
      </c>
      <c r="D86" s="189">
        <v>1196277.6744380002</v>
      </c>
      <c r="E86" s="189">
        <v>0</v>
      </c>
      <c r="F86" s="189">
        <v>238377.81075341825</v>
      </c>
      <c r="G86" s="189">
        <v>1434655.4851914183</v>
      </c>
      <c r="H86" s="193">
        <v>1074.69</v>
      </c>
      <c r="I86" s="188">
        <v>1514238.21</v>
      </c>
      <c r="J86" s="188">
        <v>-79582.724808581639</v>
      </c>
      <c r="K86" s="217">
        <v>40833.36962792094</v>
      </c>
      <c r="L86" s="189">
        <v>132428.50512949179</v>
      </c>
      <c r="M86" s="190">
        <v>0</v>
      </c>
      <c r="N86" s="190">
        <v>0</v>
      </c>
      <c r="O86" s="184">
        <v>93679.149948831095</v>
      </c>
      <c r="P86" s="163">
        <v>669284.52929272701</v>
      </c>
      <c r="Q86" s="163">
        <v>35476.380453979276</v>
      </c>
      <c r="R86" s="189">
        <v>798440.05969553732</v>
      </c>
      <c r="T86" s="200"/>
      <c r="U86" s="241">
        <v>798440.05969553732</v>
      </c>
      <c r="V86" s="244">
        <v>5053225.4903038386</v>
      </c>
      <c r="W86" s="46">
        <f t="shared" si="3"/>
        <v>-4254785.4306083014</v>
      </c>
      <c r="X86" s="46">
        <f t="shared" si="2"/>
        <v>-3019.7199649455652</v>
      </c>
      <c r="Z86" s="155">
        <v>190.86549328422973</v>
      </c>
      <c r="AA86" s="73">
        <v>161.50168606271416</v>
      </c>
      <c r="AB86" s="73">
        <v>136.50168606271416</v>
      </c>
      <c r="AC86" s="73">
        <v>111.50168606271416</v>
      </c>
      <c r="AD86" s="307">
        <v>86.501686062714157</v>
      </c>
    </row>
    <row r="87" spans="1:30" x14ac:dyDescent="0.2">
      <c r="A87" s="216">
        <v>224</v>
      </c>
      <c r="B87" s="183" t="s">
        <v>83</v>
      </c>
      <c r="C87" s="189">
        <v>8977</v>
      </c>
      <c r="D87" s="189">
        <v>11457267.684416002</v>
      </c>
      <c r="E87" s="189">
        <v>0</v>
      </c>
      <c r="F87" s="189">
        <v>1283784.3628117191</v>
      </c>
      <c r="G87" s="189">
        <v>12741052.047227722</v>
      </c>
      <c r="H87" s="193">
        <v>1074.69</v>
      </c>
      <c r="I87" s="188">
        <v>9647492.1300000008</v>
      </c>
      <c r="J87" s="188">
        <v>3093559.9172277208</v>
      </c>
      <c r="K87" s="217">
        <v>280173.64639814704</v>
      </c>
      <c r="L87" s="189">
        <v>474970.99104986555</v>
      </c>
      <c r="M87" s="190">
        <v>0</v>
      </c>
      <c r="N87" s="190">
        <v>0</v>
      </c>
      <c r="O87" s="184">
        <v>3848704.5546757337</v>
      </c>
      <c r="P87" s="163">
        <v>2168852.9582348489</v>
      </c>
      <c r="Q87" s="163">
        <v>226026.59143745349</v>
      </c>
      <c r="R87" s="189">
        <v>6243584.1043480355</v>
      </c>
      <c r="T87" s="200"/>
      <c r="U87" s="241">
        <v>6243584.1043480355</v>
      </c>
      <c r="V87" s="244">
        <v>18467048.204904217</v>
      </c>
      <c r="W87" s="46">
        <f t="shared" si="3"/>
        <v>-12223464.100556182</v>
      </c>
      <c r="X87" s="46">
        <f t="shared" si="2"/>
        <v>-1361.6424307180775</v>
      </c>
      <c r="Z87" s="155">
        <v>-54.464378471351552</v>
      </c>
      <c r="AA87" s="73">
        <v>-33.828185692867123</v>
      </c>
      <c r="AB87" s="73">
        <v>-8.8281856928671232</v>
      </c>
      <c r="AC87" s="73">
        <v>0</v>
      </c>
      <c r="AD87" s="307">
        <v>0</v>
      </c>
    </row>
    <row r="88" spans="1:30" x14ac:dyDescent="0.2">
      <c r="A88" s="216">
        <v>226</v>
      </c>
      <c r="B88" s="183" t="s">
        <v>84</v>
      </c>
      <c r="C88" s="189">
        <v>4286</v>
      </c>
      <c r="D88" s="189">
        <v>4695941.3712699991</v>
      </c>
      <c r="E88" s="189">
        <v>0</v>
      </c>
      <c r="F88" s="189">
        <v>969835.53002002474</v>
      </c>
      <c r="G88" s="189">
        <v>5665776.9012900237</v>
      </c>
      <c r="H88" s="193">
        <v>1074.69</v>
      </c>
      <c r="I88" s="188">
        <v>4606121.34</v>
      </c>
      <c r="J88" s="188">
        <v>1059655.5612900238</v>
      </c>
      <c r="K88" s="217">
        <v>413144.54171471135</v>
      </c>
      <c r="L88" s="189">
        <v>322990.34385922016</v>
      </c>
      <c r="M88" s="190">
        <v>0</v>
      </c>
      <c r="N88" s="190">
        <v>0</v>
      </c>
      <c r="O88" s="184">
        <v>1795790.4468639554</v>
      </c>
      <c r="P88" s="163">
        <v>1619749.5897323873</v>
      </c>
      <c r="Q88" s="163">
        <v>107914.66758392844</v>
      </c>
      <c r="R88" s="189">
        <v>3523454.7041802714</v>
      </c>
      <c r="T88" s="200"/>
      <c r="U88" s="241">
        <v>3523454.7041802714</v>
      </c>
      <c r="V88" s="244">
        <v>15381848.16481097</v>
      </c>
      <c r="W88" s="46">
        <f t="shared" si="3"/>
        <v>-11858393.4606307</v>
      </c>
      <c r="X88" s="46">
        <f t="shared" si="2"/>
        <v>-2766.7740225456605</v>
      </c>
      <c r="Z88" s="155">
        <v>47.972377660986503</v>
      </c>
      <c r="AA88" s="73">
        <v>18.608570439470917</v>
      </c>
      <c r="AB88" s="73">
        <v>0</v>
      </c>
      <c r="AC88" s="73">
        <v>0</v>
      </c>
      <c r="AD88" s="307">
        <v>0</v>
      </c>
    </row>
    <row r="89" spans="1:30" x14ac:dyDescent="0.2">
      <c r="A89" s="216">
        <v>230</v>
      </c>
      <c r="B89" s="183" t="s">
        <v>85</v>
      </c>
      <c r="C89" s="189">
        <v>2491</v>
      </c>
      <c r="D89" s="189">
        <v>2456673.7836299995</v>
      </c>
      <c r="E89" s="189">
        <v>0</v>
      </c>
      <c r="F89" s="189">
        <v>627477.12469722726</v>
      </c>
      <c r="G89" s="189">
        <v>3084150.9083272265</v>
      </c>
      <c r="H89" s="193">
        <v>1074.69</v>
      </c>
      <c r="I89" s="188">
        <v>2677052.79</v>
      </c>
      <c r="J89" s="188">
        <v>407098.11832722649</v>
      </c>
      <c r="K89" s="217">
        <v>159549.47126758314</v>
      </c>
      <c r="L89" s="189">
        <v>245947.16073127379</v>
      </c>
      <c r="M89" s="190">
        <v>0</v>
      </c>
      <c r="N89" s="190">
        <v>0</v>
      </c>
      <c r="O89" s="184">
        <v>812594.75032608339</v>
      </c>
      <c r="P89" s="163">
        <v>1185392.9181451853</v>
      </c>
      <c r="Q89" s="163">
        <v>62719.420660654629</v>
      </c>
      <c r="R89" s="189">
        <v>2060707.0891319234</v>
      </c>
      <c r="T89" s="200"/>
      <c r="U89" s="241">
        <v>2060707.0891319234</v>
      </c>
      <c r="V89" s="244">
        <v>8855603.6494697854</v>
      </c>
      <c r="W89" s="46">
        <f t="shared" si="3"/>
        <v>-6794896.560337862</v>
      </c>
      <c r="X89" s="46">
        <f t="shared" si="2"/>
        <v>-2727.7786271930399</v>
      </c>
      <c r="Z89" s="155">
        <v>101.24390466513776</v>
      </c>
      <c r="AA89" s="73">
        <v>71.880097443622176</v>
      </c>
      <c r="AB89" s="73">
        <v>46.880097443622176</v>
      </c>
      <c r="AC89" s="73">
        <v>21.880097443622176</v>
      </c>
      <c r="AD89" s="307">
        <v>0</v>
      </c>
    </row>
    <row r="90" spans="1:30" x14ac:dyDescent="0.2">
      <c r="A90" s="216">
        <v>231</v>
      </c>
      <c r="B90" s="183" t="s">
        <v>86</v>
      </c>
      <c r="C90" s="189">
        <v>1324</v>
      </c>
      <c r="D90" s="189">
        <v>1050624.4488920001</v>
      </c>
      <c r="E90" s="189">
        <v>0</v>
      </c>
      <c r="F90" s="189">
        <v>321240.09332222154</v>
      </c>
      <c r="G90" s="189">
        <v>1371864.5422142218</v>
      </c>
      <c r="H90" s="193">
        <v>1074.69</v>
      </c>
      <c r="I90" s="188">
        <v>1422889.56</v>
      </c>
      <c r="J90" s="188">
        <v>-51025.017785778269</v>
      </c>
      <c r="K90" s="217">
        <v>75101.197047576483</v>
      </c>
      <c r="L90" s="189">
        <v>79302.498244853225</v>
      </c>
      <c r="M90" s="190">
        <v>0</v>
      </c>
      <c r="N90" s="190">
        <v>0</v>
      </c>
      <c r="O90" s="184">
        <v>103378.67750665144</v>
      </c>
      <c r="P90" s="163">
        <v>-55870.435671998639</v>
      </c>
      <c r="Q90" s="163">
        <v>33336.215557891097</v>
      </c>
      <c r="R90" s="189">
        <v>80844.457392543904</v>
      </c>
      <c r="T90" s="200"/>
      <c r="U90" s="241">
        <v>80844.457392543904</v>
      </c>
      <c r="V90" s="244">
        <v>2034480.8025074624</v>
      </c>
      <c r="W90" s="46">
        <f t="shared" si="3"/>
        <v>-1953636.3451149184</v>
      </c>
      <c r="X90" s="46">
        <f t="shared" si="2"/>
        <v>-1475.5561518994853</v>
      </c>
      <c r="Z90" s="155">
        <v>31.283735695340539</v>
      </c>
      <c r="AA90" s="73">
        <v>1.9199284738249389</v>
      </c>
      <c r="AB90" s="73">
        <v>0</v>
      </c>
      <c r="AC90" s="73">
        <v>0</v>
      </c>
      <c r="AD90" s="307">
        <v>0</v>
      </c>
    </row>
    <row r="91" spans="1:30" x14ac:dyDescent="0.2">
      <c r="A91" s="216">
        <v>232</v>
      </c>
      <c r="B91" s="183" t="s">
        <v>87</v>
      </c>
      <c r="C91" s="189">
        <v>14007</v>
      </c>
      <c r="D91" s="189">
        <v>16801864.619245999</v>
      </c>
      <c r="E91" s="189">
        <v>0</v>
      </c>
      <c r="F91" s="189">
        <v>2054513.8413459631</v>
      </c>
      <c r="G91" s="189">
        <v>18856378.460591961</v>
      </c>
      <c r="H91" s="193">
        <v>1074.69</v>
      </c>
      <c r="I91" s="188">
        <v>15053182.83</v>
      </c>
      <c r="J91" s="188">
        <v>3803195.6305919606</v>
      </c>
      <c r="K91" s="217">
        <v>471794.15601959161</v>
      </c>
      <c r="L91" s="189">
        <v>1095853.6889740059</v>
      </c>
      <c r="M91" s="190">
        <v>0</v>
      </c>
      <c r="N91" s="190">
        <v>0</v>
      </c>
      <c r="O91" s="184">
        <v>5370843.4755855585</v>
      </c>
      <c r="P91" s="163">
        <v>4845484.6549512763</v>
      </c>
      <c r="Q91" s="163">
        <v>352673.99646478903</v>
      </c>
      <c r="R91" s="189">
        <v>10569002.127001625</v>
      </c>
      <c r="T91" s="200"/>
      <c r="U91" s="241">
        <v>10569002.127001625</v>
      </c>
      <c r="V91" s="244">
        <v>39866158.317345001</v>
      </c>
      <c r="W91" s="46">
        <f t="shared" si="3"/>
        <v>-29297156.190343376</v>
      </c>
      <c r="X91" s="46">
        <f t="shared" si="2"/>
        <v>-2091.6082094912099</v>
      </c>
      <c r="Z91" s="155">
        <v>-79.726016199902801</v>
      </c>
      <c r="AA91" s="73">
        <v>-59.089823421418401</v>
      </c>
      <c r="AB91" s="73">
        <v>-34.089823421418401</v>
      </c>
      <c r="AC91" s="73">
        <v>-9.0898234214184015</v>
      </c>
      <c r="AD91" s="307">
        <v>0</v>
      </c>
    </row>
    <row r="92" spans="1:30" x14ac:dyDescent="0.2">
      <c r="A92" s="216">
        <v>233</v>
      </c>
      <c r="B92" s="183" t="s">
        <v>88</v>
      </c>
      <c r="C92" s="189">
        <v>16908</v>
      </c>
      <c r="D92" s="189">
        <v>21313667.270192001</v>
      </c>
      <c r="E92" s="189">
        <v>0</v>
      </c>
      <c r="F92" s="189">
        <v>2329168.2565184426</v>
      </c>
      <c r="G92" s="189">
        <v>23642835.526710443</v>
      </c>
      <c r="H92" s="193">
        <v>1074.69</v>
      </c>
      <c r="I92" s="188">
        <v>18170858.52</v>
      </c>
      <c r="J92" s="188">
        <v>5471977.0067104436</v>
      </c>
      <c r="K92" s="217">
        <v>390418.9174033684</v>
      </c>
      <c r="L92" s="189">
        <v>1268701.823398022</v>
      </c>
      <c r="M92" s="190">
        <v>0</v>
      </c>
      <c r="N92" s="190">
        <v>0</v>
      </c>
      <c r="O92" s="184">
        <v>7131097.7475118339</v>
      </c>
      <c r="P92" s="163">
        <v>5491526.3562287837</v>
      </c>
      <c r="Q92" s="163">
        <v>425716.56544775132</v>
      </c>
      <c r="R92" s="189">
        <v>13048340.669188369</v>
      </c>
      <c r="T92" s="200"/>
      <c r="U92" s="241">
        <v>13048340.669188369</v>
      </c>
      <c r="V92" s="244">
        <v>49379058.085496143</v>
      </c>
      <c r="W92" s="46">
        <f t="shared" si="3"/>
        <v>-36330717.416307777</v>
      </c>
      <c r="X92" s="46">
        <f t="shared" si="2"/>
        <v>-2148.7294426489102</v>
      </c>
      <c r="Z92" s="155">
        <v>30.997598441024707</v>
      </c>
      <c r="AA92" s="73">
        <v>1.6337912195091349</v>
      </c>
      <c r="AB92" s="73">
        <v>0</v>
      </c>
      <c r="AC92" s="73">
        <v>0</v>
      </c>
      <c r="AD92" s="307">
        <v>0</v>
      </c>
    </row>
    <row r="93" spans="1:30" x14ac:dyDescent="0.2">
      <c r="A93" s="216">
        <v>235</v>
      </c>
      <c r="B93" s="183" t="s">
        <v>89</v>
      </c>
      <c r="C93" s="189">
        <v>9357</v>
      </c>
      <c r="D93" s="189">
        <v>12802097.382992001</v>
      </c>
      <c r="E93" s="189">
        <v>0</v>
      </c>
      <c r="F93" s="189">
        <v>2011317.0862062408</v>
      </c>
      <c r="G93" s="189">
        <v>14813414.469198242</v>
      </c>
      <c r="H93" s="193">
        <v>1074.69</v>
      </c>
      <c r="I93" s="188">
        <v>10055874.33</v>
      </c>
      <c r="J93" s="188">
        <v>4757540.1391982418</v>
      </c>
      <c r="K93" s="217">
        <v>231578.54913189553</v>
      </c>
      <c r="L93" s="189">
        <v>18174.425110251861</v>
      </c>
      <c r="M93" s="190">
        <v>0</v>
      </c>
      <c r="N93" s="190">
        <v>0</v>
      </c>
      <c r="O93" s="184">
        <v>5007293.1134403888</v>
      </c>
      <c r="P93" s="163">
        <v>-1912344.0692500034</v>
      </c>
      <c r="Q93" s="163">
        <v>235594.38744349472</v>
      </c>
      <c r="R93" s="189">
        <v>3330543.4316338799</v>
      </c>
      <c r="T93" s="200"/>
      <c r="U93" s="241">
        <v>3330543.4316338799</v>
      </c>
      <c r="V93" s="244">
        <v>-1321732.2675874699</v>
      </c>
      <c r="W93" s="46">
        <f t="shared" si="3"/>
        <v>4652275.6992213503</v>
      </c>
      <c r="X93" s="46">
        <f t="shared" si="2"/>
        <v>497.19736018182647</v>
      </c>
      <c r="Z93" s="155">
        <v>241.34771517391084</v>
      </c>
      <c r="AA93" s="73">
        <v>211.98390795239524</v>
      </c>
      <c r="AB93" s="73">
        <v>186.98390795239524</v>
      </c>
      <c r="AC93" s="73">
        <v>161.98390795239524</v>
      </c>
      <c r="AD93" s="307">
        <v>136.98390795239524</v>
      </c>
    </row>
    <row r="94" spans="1:30" x14ac:dyDescent="0.2">
      <c r="A94" s="216">
        <v>236</v>
      </c>
      <c r="B94" s="183" t="s">
        <v>90</v>
      </c>
      <c r="C94" s="189">
        <v>4283</v>
      </c>
      <c r="D94" s="189">
        <v>5963934.8281500004</v>
      </c>
      <c r="E94" s="189">
        <v>0</v>
      </c>
      <c r="F94" s="189">
        <v>576094.83226902399</v>
      </c>
      <c r="G94" s="189">
        <v>6540029.6604190245</v>
      </c>
      <c r="H94" s="193">
        <v>1074.69</v>
      </c>
      <c r="I94" s="188">
        <v>4602897.2700000005</v>
      </c>
      <c r="J94" s="188">
        <v>1937132.390419024</v>
      </c>
      <c r="K94" s="217">
        <v>107933.61828067417</v>
      </c>
      <c r="L94" s="189">
        <v>306401.75976033945</v>
      </c>
      <c r="M94" s="190">
        <v>0</v>
      </c>
      <c r="N94" s="190">
        <v>0</v>
      </c>
      <c r="O94" s="184">
        <v>2351467.7684600377</v>
      </c>
      <c r="P94" s="163">
        <v>1133922.2683197914</v>
      </c>
      <c r="Q94" s="163">
        <v>107839.13235230179</v>
      </c>
      <c r="R94" s="189">
        <v>3593229.1691321312</v>
      </c>
      <c r="T94" s="200"/>
      <c r="U94" s="241">
        <v>3593229.1691321312</v>
      </c>
      <c r="V94" s="244">
        <v>9252464.4416451752</v>
      </c>
      <c r="W94" s="46">
        <f t="shared" si="3"/>
        <v>-5659235.2725130441</v>
      </c>
      <c r="X94" s="46">
        <f t="shared" si="2"/>
        <v>-1321.325069463704</v>
      </c>
      <c r="Z94" s="155">
        <v>-108.91344800333576</v>
      </c>
      <c r="AA94" s="73">
        <v>-88.277255224851331</v>
      </c>
      <c r="AB94" s="73">
        <v>-63.277255224851331</v>
      </c>
      <c r="AC94" s="73">
        <v>-38.277255224851331</v>
      </c>
      <c r="AD94" s="307">
        <v>-13.277255224851331</v>
      </c>
    </row>
    <row r="95" spans="1:30" x14ac:dyDescent="0.2">
      <c r="A95" s="216">
        <v>239</v>
      </c>
      <c r="B95" s="183" t="s">
        <v>91</v>
      </c>
      <c r="C95" s="189">
        <v>2398</v>
      </c>
      <c r="D95" s="189">
        <v>2317006.8838599999</v>
      </c>
      <c r="E95" s="189">
        <v>0</v>
      </c>
      <c r="F95" s="189">
        <v>568684.12094004615</v>
      </c>
      <c r="G95" s="189">
        <v>2885691.0048000459</v>
      </c>
      <c r="H95" s="193">
        <v>1074.69</v>
      </c>
      <c r="I95" s="188">
        <v>2577106.62</v>
      </c>
      <c r="J95" s="188">
        <v>308584.38480004575</v>
      </c>
      <c r="K95" s="217">
        <v>224694.44801507614</v>
      </c>
      <c r="L95" s="189">
        <v>181673.00399788297</v>
      </c>
      <c r="M95" s="190">
        <v>0</v>
      </c>
      <c r="N95" s="190">
        <v>0</v>
      </c>
      <c r="O95" s="184">
        <v>714951.8368130048</v>
      </c>
      <c r="P95" s="163">
        <v>726057.80869277474</v>
      </c>
      <c r="Q95" s="163">
        <v>60377.828480228745</v>
      </c>
      <c r="R95" s="189">
        <v>1501387.4739860082</v>
      </c>
      <c r="T95" s="200"/>
      <c r="U95" s="241">
        <v>1501387.4739860082</v>
      </c>
      <c r="V95" s="244">
        <v>8220777.9706486845</v>
      </c>
      <c r="W95" s="46">
        <f t="shared" si="3"/>
        <v>-6719390.4966626763</v>
      </c>
      <c r="X95" s="46">
        <f t="shared" si="2"/>
        <v>-2802.0811078660035</v>
      </c>
      <c r="Z95" s="155">
        <v>115.52670369701671</v>
      </c>
      <c r="AA95" s="73">
        <v>86.162896475501128</v>
      </c>
      <c r="AB95" s="73">
        <v>61.162896475501128</v>
      </c>
      <c r="AC95" s="73">
        <v>36.162896475501128</v>
      </c>
      <c r="AD95" s="307">
        <v>11.162896475501128</v>
      </c>
    </row>
    <row r="96" spans="1:30" x14ac:dyDescent="0.2">
      <c r="A96" s="216">
        <v>240</v>
      </c>
      <c r="B96" s="183" t="s">
        <v>92</v>
      </c>
      <c r="C96" s="189">
        <v>21929</v>
      </c>
      <c r="D96" s="189">
        <v>24558201.794220001</v>
      </c>
      <c r="E96" s="189">
        <v>0</v>
      </c>
      <c r="F96" s="189">
        <v>2271217.949812972</v>
      </c>
      <c r="G96" s="189">
        <v>26829419.744032972</v>
      </c>
      <c r="H96" s="193">
        <v>1074.69</v>
      </c>
      <c r="I96" s="188">
        <v>23566877.010000002</v>
      </c>
      <c r="J96" s="188">
        <v>3262542.7340329699</v>
      </c>
      <c r="K96" s="217">
        <v>1000784.2133931674</v>
      </c>
      <c r="L96" s="189">
        <v>1190450.159228019</v>
      </c>
      <c r="M96" s="190">
        <v>0</v>
      </c>
      <c r="N96" s="190">
        <v>0</v>
      </c>
      <c r="O96" s="184">
        <v>5453777.106654156</v>
      </c>
      <c r="P96" s="163">
        <v>1877089.652691182</v>
      </c>
      <c r="Q96" s="163">
        <v>552137.36478020693</v>
      </c>
      <c r="R96" s="189">
        <v>7883004.1241255449</v>
      </c>
      <c r="T96" s="200"/>
      <c r="U96" s="241">
        <v>7883004.1241255449</v>
      </c>
      <c r="V96" s="244">
        <v>46572630.637003586</v>
      </c>
      <c r="W96" s="46">
        <f t="shared" si="3"/>
        <v>-38689626.512878038</v>
      </c>
      <c r="X96" s="46">
        <f t="shared" si="2"/>
        <v>-1764.3133071675879</v>
      </c>
      <c r="Z96" s="155">
        <v>8.224002126553204</v>
      </c>
      <c r="AA96" s="73">
        <v>0</v>
      </c>
      <c r="AB96" s="73">
        <v>0</v>
      </c>
      <c r="AC96" s="73">
        <v>0</v>
      </c>
      <c r="AD96" s="307">
        <v>0</v>
      </c>
    </row>
    <row r="97" spans="1:30" x14ac:dyDescent="0.2">
      <c r="A97" s="216">
        <v>241</v>
      </c>
      <c r="B97" s="183" t="s">
        <v>93</v>
      </c>
      <c r="C97" s="189">
        <v>8469</v>
      </c>
      <c r="D97" s="189">
        <v>11543777.950711999</v>
      </c>
      <c r="E97" s="189">
        <v>0</v>
      </c>
      <c r="F97" s="189">
        <v>831978.34663647134</v>
      </c>
      <c r="G97" s="189">
        <v>12375756.297348469</v>
      </c>
      <c r="H97" s="193">
        <v>1074.69</v>
      </c>
      <c r="I97" s="188">
        <v>9101549.6100000013</v>
      </c>
      <c r="J97" s="188">
        <v>3274206.6873484682</v>
      </c>
      <c r="K97" s="217">
        <v>297736.87347082567</v>
      </c>
      <c r="L97" s="189">
        <v>401170.31454491382</v>
      </c>
      <c r="M97" s="190">
        <v>0</v>
      </c>
      <c r="N97" s="190">
        <v>0</v>
      </c>
      <c r="O97" s="184">
        <v>3973113.8753642077</v>
      </c>
      <c r="P97" s="163">
        <v>1005673.6612253981</v>
      </c>
      <c r="Q97" s="163">
        <v>213235.95888200885</v>
      </c>
      <c r="R97" s="189">
        <v>5192023.4954716144</v>
      </c>
      <c r="T97" s="200"/>
      <c r="U97" s="241">
        <v>5192023.4954716144</v>
      </c>
      <c r="V97" s="244">
        <v>14161443.575575441</v>
      </c>
      <c r="W97" s="46">
        <f t="shared" si="3"/>
        <v>-8969420.0801038258</v>
      </c>
      <c r="X97" s="46">
        <f t="shared" si="2"/>
        <v>-1059.0884496521226</v>
      </c>
      <c r="Z97" s="155">
        <v>-63.184916263136984</v>
      </c>
      <c r="AA97" s="73">
        <v>-42.548723484652584</v>
      </c>
      <c r="AB97" s="73">
        <v>-17.548723484652584</v>
      </c>
      <c r="AC97" s="73">
        <v>0</v>
      </c>
      <c r="AD97" s="307">
        <v>0</v>
      </c>
    </row>
    <row r="98" spans="1:30" x14ac:dyDescent="0.2">
      <c r="A98" s="216">
        <v>244</v>
      </c>
      <c r="B98" s="183" t="s">
        <v>94</v>
      </c>
      <c r="C98" s="189">
        <v>16889</v>
      </c>
      <c r="D98" s="189">
        <v>30877655.985059999</v>
      </c>
      <c r="E98" s="189">
        <v>0</v>
      </c>
      <c r="F98" s="189">
        <v>614577.80305106216</v>
      </c>
      <c r="G98" s="189">
        <v>31492233.788111061</v>
      </c>
      <c r="H98" s="193">
        <v>1074.69</v>
      </c>
      <c r="I98" s="188">
        <v>18150439.41</v>
      </c>
      <c r="J98" s="188">
        <v>13341794.378111061</v>
      </c>
      <c r="K98" s="217">
        <v>570545.09883307153</v>
      </c>
      <c r="L98" s="189">
        <v>600460.78534803388</v>
      </c>
      <c r="M98" s="190">
        <v>0</v>
      </c>
      <c r="N98" s="190">
        <v>0</v>
      </c>
      <c r="O98" s="184">
        <v>14512800.262292165</v>
      </c>
      <c r="P98" s="163">
        <v>2703107.3691720306</v>
      </c>
      <c r="Q98" s="163">
        <v>425238.17564744921</v>
      </c>
      <c r="R98" s="189">
        <v>17641145.807111643</v>
      </c>
      <c r="T98" s="200"/>
      <c r="U98" s="241">
        <v>17641145.807111643</v>
      </c>
      <c r="V98" s="244">
        <v>25421471.218336374</v>
      </c>
      <c r="W98" s="46">
        <f t="shared" si="3"/>
        <v>-7780325.4112247303</v>
      </c>
      <c r="X98" s="46">
        <f t="shared" si="2"/>
        <v>-460.67413175586063</v>
      </c>
      <c r="Z98" s="155">
        <v>35.422752642086493</v>
      </c>
      <c r="AA98" s="73">
        <v>6.058945420570911</v>
      </c>
      <c r="AB98" s="73">
        <v>0</v>
      </c>
      <c r="AC98" s="73">
        <v>0</v>
      </c>
      <c r="AD98" s="307">
        <v>0</v>
      </c>
    </row>
    <row r="99" spans="1:30" x14ac:dyDescent="0.2">
      <c r="A99" s="216">
        <v>245</v>
      </c>
      <c r="B99" s="183" t="s">
        <v>95</v>
      </c>
      <c r="C99" s="189">
        <v>35317</v>
      </c>
      <c r="D99" s="189">
        <v>44419498.368545994</v>
      </c>
      <c r="E99" s="189">
        <v>0</v>
      </c>
      <c r="F99" s="189">
        <v>6082273.7055639364</v>
      </c>
      <c r="G99" s="189">
        <v>50501772.074109927</v>
      </c>
      <c r="H99" s="193">
        <v>1074.69</v>
      </c>
      <c r="I99" s="188">
        <v>37954826.730000004</v>
      </c>
      <c r="J99" s="188">
        <v>12546945.344109923</v>
      </c>
      <c r="K99" s="217">
        <v>1023837.4389887232</v>
      </c>
      <c r="L99" s="189">
        <v>1311434.124159127</v>
      </c>
      <c r="M99" s="190">
        <v>0</v>
      </c>
      <c r="N99" s="190">
        <v>0</v>
      </c>
      <c r="O99" s="184">
        <v>14882216.907257773</v>
      </c>
      <c r="P99" s="163">
        <v>-891811.37961173616</v>
      </c>
      <c r="Q99" s="163">
        <v>889225.92511936557</v>
      </c>
      <c r="R99" s="189">
        <v>14879631.452765401</v>
      </c>
      <c r="T99" s="200"/>
      <c r="U99" s="241">
        <v>14879631.452765401</v>
      </c>
      <c r="V99" s="244">
        <v>27802114.159681357</v>
      </c>
      <c r="W99" s="46">
        <f t="shared" si="3"/>
        <v>-12922482.706915956</v>
      </c>
      <c r="X99" s="46">
        <f t="shared" si="2"/>
        <v>-365.89978500200914</v>
      </c>
      <c r="Z99" s="155">
        <v>46.061814123288229</v>
      </c>
      <c r="AA99" s="73">
        <v>16.698006901772658</v>
      </c>
      <c r="AB99" s="73">
        <v>0</v>
      </c>
      <c r="AC99" s="73">
        <v>0</v>
      </c>
      <c r="AD99" s="307">
        <v>0</v>
      </c>
    </row>
    <row r="100" spans="1:30" x14ac:dyDescent="0.2">
      <c r="A100" s="216">
        <v>249</v>
      </c>
      <c r="B100" s="183" t="s">
        <v>96</v>
      </c>
      <c r="C100" s="189">
        <v>10177</v>
      </c>
      <c r="D100" s="189">
        <v>10716240.276330002</v>
      </c>
      <c r="E100" s="189">
        <v>0</v>
      </c>
      <c r="F100" s="189">
        <v>1640254.6656149691</v>
      </c>
      <c r="G100" s="189">
        <v>12356494.941944972</v>
      </c>
      <c r="H100" s="193">
        <v>1074.69</v>
      </c>
      <c r="I100" s="188">
        <v>10937120.130000001</v>
      </c>
      <c r="J100" s="188">
        <v>1419374.8119449709</v>
      </c>
      <c r="K100" s="217">
        <v>382349.56262445787</v>
      </c>
      <c r="L100" s="189">
        <v>607482.17746908125</v>
      </c>
      <c r="M100" s="190">
        <v>0</v>
      </c>
      <c r="N100" s="190">
        <v>0</v>
      </c>
      <c r="O100" s="184">
        <v>2409206.5520385099</v>
      </c>
      <c r="P100" s="163">
        <v>2592752.0017716819</v>
      </c>
      <c r="Q100" s="163">
        <v>256240.68408811005</v>
      </c>
      <c r="R100" s="189">
        <v>5258199.2378983023</v>
      </c>
      <c r="T100" s="200"/>
      <c r="U100" s="241">
        <v>5258199.2378983023</v>
      </c>
      <c r="V100" s="244">
        <v>27685196.160892483</v>
      </c>
      <c r="W100" s="46">
        <f t="shared" si="3"/>
        <v>-22426996.922994182</v>
      </c>
      <c r="X100" s="46">
        <f t="shared" si="2"/>
        <v>-2203.6943031339474</v>
      </c>
      <c r="Z100" s="155">
        <v>182.28284719024072</v>
      </c>
      <c r="AA100" s="73">
        <v>152.91903996872514</v>
      </c>
      <c r="AB100" s="73">
        <v>127.91903996872514</v>
      </c>
      <c r="AC100" s="73">
        <v>102.91903996872514</v>
      </c>
      <c r="AD100" s="307">
        <v>77.919039968725144</v>
      </c>
    </row>
    <row r="101" spans="1:30" x14ac:dyDescent="0.2">
      <c r="A101" s="216">
        <v>250</v>
      </c>
      <c r="B101" s="183" t="s">
        <v>97</v>
      </c>
      <c r="C101" s="189">
        <v>2080</v>
      </c>
      <c r="D101" s="189">
        <v>2182694.8656959999</v>
      </c>
      <c r="E101" s="189">
        <v>0</v>
      </c>
      <c r="F101" s="189">
        <v>439053.40578104084</v>
      </c>
      <c r="G101" s="189">
        <v>2621748.2714770408</v>
      </c>
      <c r="H101" s="193">
        <v>1074.69</v>
      </c>
      <c r="I101" s="188">
        <v>2235355.2000000002</v>
      </c>
      <c r="J101" s="188">
        <v>386393.07147704065</v>
      </c>
      <c r="K101" s="217">
        <v>124049.99036232944</v>
      </c>
      <c r="L101" s="189">
        <v>181658.6514564947</v>
      </c>
      <c r="M101" s="190">
        <v>0</v>
      </c>
      <c r="N101" s="190">
        <v>0</v>
      </c>
      <c r="O101" s="184">
        <v>692101.71329586476</v>
      </c>
      <c r="P101" s="163">
        <v>879873.80972091039</v>
      </c>
      <c r="Q101" s="163">
        <v>52371.093927804752</v>
      </c>
      <c r="R101" s="189">
        <v>1624346.6169445799</v>
      </c>
      <c r="T101" s="200"/>
      <c r="U101" s="241">
        <v>1624346.6169445799</v>
      </c>
      <c r="V101" s="244">
        <v>7045594.7104216628</v>
      </c>
      <c r="W101" s="46">
        <f t="shared" si="3"/>
        <v>-5421248.0934770834</v>
      </c>
      <c r="X101" s="46">
        <f t="shared" si="2"/>
        <v>-2606.3692757101362</v>
      </c>
      <c r="Z101" s="155">
        <v>-5.3475687095730677</v>
      </c>
      <c r="AA101" s="73">
        <v>0</v>
      </c>
      <c r="AB101" s="73">
        <v>0</v>
      </c>
      <c r="AC101" s="73">
        <v>0</v>
      </c>
      <c r="AD101" s="307">
        <v>0</v>
      </c>
    </row>
    <row r="102" spans="1:30" x14ac:dyDescent="0.2">
      <c r="A102" s="216">
        <v>256</v>
      </c>
      <c r="B102" s="183" t="s">
        <v>98</v>
      </c>
      <c r="C102" s="189">
        <v>1766</v>
      </c>
      <c r="D102" s="189">
        <v>2237684.5296119996</v>
      </c>
      <c r="E102" s="189">
        <v>0</v>
      </c>
      <c r="F102" s="189">
        <v>490349.6230639196</v>
      </c>
      <c r="G102" s="189">
        <v>2728034.1526759192</v>
      </c>
      <c r="H102" s="193">
        <v>1074.69</v>
      </c>
      <c r="I102" s="188">
        <v>1897902.54</v>
      </c>
      <c r="J102" s="188">
        <v>830131.6126759192</v>
      </c>
      <c r="K102" s="217">
        <v>272298.15891948913</v>
      </c>
      <c r="L102" s="189">
        <v>145541.30319896451</v>
      </c>
      <c r="M102" s="190">
        <v>0</v>
      </c>
      <c r="N102" s="190">
        <v>0</v>
      </c>
      <c r="O102" s="184">
        <v>1247971.0747943728</v>
      </c>
      <c r="P102" s="163">
        <v>861033.87891267776</v>
      </c>
      <c r="Q102" s="163">
        <v>44465.073017549606</v>
      </c>
      <c r="R102" s="189">
        <v>2153470.0267246002</v>
      </c>
      <c r="T102" s="200"/>
      <c r="U102" s="241">
        <v>2153470.0267246002</v>
      </c>
      <c r="V102" s="244">
        <v>7093151.1384345442</v>
      </c>
      <c r="W102" s="46">
        <f t="shared" si="3"/>
        <v>-4939681.111709944</v>
      </c>
      <c r="X102" s="46">
        <f t="shared" si="2"/>
        <v>-2797.1014222593112</v>
      </c>
      <c r="Z102" s="155">
        <v>-14.14171827902819</v>
      </c>
      <c r="AA102" s="73">
        <v>0</v>
      </c>
      <c r="AB102" s="73">
        <v>0</v>
      </c>
      <c r="AC102" s="73">
        <v>0</v>
      </c>
      <c r="AD102" s="307">
        <v>0</v>
      </c>
    </row>
    <row r="103" spans="1:30" x14ac:dyDescent="0.2">
      <c r="A103" s="216">
        <v>257</v>
      </c>
      <c r="B103" s="183" t="s">
        <v>99</v>
      </c>
      <c r="C103" s="189">
        <v>38220</v>
      </c>
      <c r="D103" s="189">
        <v>61638574.292822003</v>
      </c>
      <c r="E103" s="189">
        <v>0</v>
      </c>
      <c r="F103" s="189">
        <v>7667552.7195864283</v>
      </c>
      <c r="G103" s="189">
        <v>69306127.012408435</v>
      </c>
      <c r="H103" s="193">
        <v>1074.69</v>
      </c>
      <c r="I103" s="188">
        <v>41074651.800000004</v>
      </c>
      <c r="J103" s="188">
        <v>28231475.212408431</v>
      </c>
      <c r="K103" s="217">
        <v>1026488.7021399694</v>
      </c>
      <c r="L103" s="189">
        <v>1113615.5616122163</v>
      </c>
      <c r="M103" s="190">
        <v>0</v>
      </c>
      <c r="N103" s="190">
        <v>0</v>
      </c>
      <c r="O103" s="184">
        <v>30371579.476160616</v>
      </c>
      <c r="P103" s="163">
        <v>-1751171.3069345299</v>
      </c>
      <c r="Q103" s="163">
        <v>962318.85092341225</v>
      </c>
      <c r="R103" s="189">
        <v>29582727.020149499</v>
      </c>
      <c r="T103" s="200"/>
      <c r="U103" s="241">
        <v>29582727.020149499</v>
      </c>
      <c r="V103" s="244">
        <v>27445376.161603369</v>
      </c>
      <c r="W103" s="46">
        <f t="shared" si="3"/>
        <v>2137350.8585461304</v>
      </c>
      <c r="X103" s="46">
        <f t="shared" si="2"/>
        <v>55.922314456989284</v>
      </c>
      <c r="Z103" s="155">
        <v>17.245376795138526</v>
      </c>
      <c r="AA103" s="73">
        <v>0</v>
      </c>
      <c r="AB103" s="73">
        <v>0</v>
      </c>
      <c r="AC103" s="73">
        <v>0</v>
      </c>
      <c r="AD103" s="307">
        <v>0</v>
      </c>
    </row>
    <row r="104" spans="1:30" x14ac:dyDescent="0.2">
      <c r="A104" s="216">
        <v>260</v>
      </c>
      <c r="B104" s="183" t="s">
        <v>100</v>
      </c>
      <c r="C104" s="189">
        <v>10986</v>
      </c>
      <c r="D104" s="189">
        <v>10701673.231126001</v>
      </c>
      <c r="E104" s="189">
        <v>0</v>
      </c>
      <c r="F104" s="189">
        <v>2138061.7716350621</v>
      </c>
      <c r="G104" s="189">
        <v>12839735.002761062</v>
      </c>
      <c r="H104" s="193">
        <v>1074.69</v>
      </c>
      <c r="I104" s="188">
        <v>11806544.34</v>
      </c>
      <c r="J104" s="188">
        <v>1033190.6627610624</v>
      </c>
      <c r="K104" s="217">
        <v>817333.46324743121</v>
      </c>
      <c r="L104" s="189">
        <v>887723.15762436739</v>
      </c>
      <c r="M104" s="190">
        <v>0</v>
      </c>
      <c r="N104" s="190">
        <v>0</v>
      </c>
      <c r="O104" s="184">
        <v>2738247.283632861</v>
      </c>
      <c r="P104" s="163">
        <v>4218556.8014336638</v>
      </c>
      <c r="Q104" s="163">
        <v>276610.01821676106</v>
      </c>
      <c r="R104" s="189">
        <v>7233414.1032832861</v>
      </c>
      <c r="T104" s="200"/>
      <c r="U104" s="241">
        <v>7233414.1032832861</v>
      </c>
      <c r="V104" s="244">
        <v>38457054.474921584</v>
      </c>
      <c r="W104" s="46">
        <f t="shared" si="3"/>
        <v>-31223640.371638298</v>
      </c>
      <c r="X104" s="46">
        <f t="shared" si="2"/>
        <v>-2842.1300174438647</v>
      </c>
      <c r="Z104" s="155">
        <v>212.79144416720192</v>
      </c>
      <c r="AA104" s="73">
        <v>183.42763694568634</v>
      </c>
      <c r="AB104" s="73">
        <v>158.42763694568634</v>
      </c>
      <c r="AC104" s="73">
        <v>133.42763694568634</v>
      </c>
      <c r="AD104" s="307">
        <v>108.42763694568634</v>
      </c>
    </row>
    <row r="105" spans="1:30" x14ac:dyDescent="0.2">
      <c r="A105" s="216">
        <v>261</v>
      </c>
      <c r="B105" s="183" t="s">
        <v>101</v>
      </c>
      <c r="C105" s="189">
        <v>6470</v>
      </c>
      <c r="D105" s="189">
        <v>7547199.0497480007</v>
      </c>
      <c r="E105" s="189">
        <v>0</v>
      </c>
      <c r="F105" s="189">
        <v>6710829.7459803838</v>
      </c>
      <c r="G105" s="189">
        <v>14258028.795728385</v>
      </c>
      <c r="H105" s="193">
        <v>1074.69</v>
      </c>
      <c r="I105" s="188">
        <v>6953244.3000000007</v>
      </c>
      <c r="J105" s="188">
        <v>7304784.4957283847</v>
      </c>
      <c r="K105" s="217">
        <v>2074734.1128274137</v>
      </c>
      <c r="L105" s="189">
        <v>430111.35378704756</v>
      </c>
      <c r="M105" s="190">
        <v>0</v>
      </c>
      <c r="N105" s="190">
        <v>0</v>
      </c>
      <c r="O105" s="184">
        <v>9809629.9623428453</v>
      </c>
      <c r="P105" s="163">
        <v>-158355.37393088339</v>
      </c>
      <c r="Q105" s="163">
        <v>162904.31620812343</v>
      </c>
      <c r="R105" s="189">
        <v>9814178.9046200868</v>
      </c>
      <c r="T105" s="200"/>
      <c r="U105" s="241">
        <v>9814178.9046200868</v>
      </c>
      <c r="V105" s="244">
        <v>21470317.446828935</v>
      </c>
      <c r="W105" s="46">
        <f t="shared" si="3"/>
        <v>-11656138.542208849</v>
      </c>
      <c r="X105" s="46">
        <f t="shared" si="2"/>
        <v>-1801.5670080693737</v>
      </c>
      <c r="Z105" s="155">
        <v>-260.50524349917339</v>
      </c>
      <c r="AA105" s="73">
        <v>-239.86905072068896</v>
      </c>
      <c r="AB105" s="73">
        <v>-214.86905072068896</v>
      </c>
      <c r="AC105" s="73">
        <v>-189.86905072068896</v>
      </c>
      <c r="AD105" s="307">
        <v>-164.86905072068896</v>
      </c>
    </row>
    <row r="106" spans="1:30" x14ac:dyDescent="0.2">
      <c r="A106" s="216">
        <v>263</v>
      </c>
      <c r="B106" s="183" t="s">
        <v>102</v>
      </c>
      <c r="C106" s="189">
        <v>8752</v>
      </c>
      <c r="D106" s="189">
        <v>9984208.9802980013</v>
      </c>
      <c r="E106" s="189">
        <v>0</v>
      </c>
      <c r="F106" s="189">
        <v>1569490.206442955</v>
      </c>
      <c r="G106" s="189">
        <v>11553699.186740957</v>
      </c>
      <c r="H106" s="193">
        <v>1074.69</v>
      </c>
      <c r="I106" s="188">
        <v>9405686.8800000008</v>
      </c>
      <c r="J106" s="188">
        <v>2148012.3067409564</v>
      </c>
      <c r="K106" s="217">
        <v>439045.55325666151</v>
      </c>
      <c r="L106" s="189">
        <v>696966.24582669884</v>
      </c>
      <c r="M106" s="190">
        <v>0</v>
      </c>
      <c r="N106" s="190">
        <v>0</v>
      </c>
      <c r="O106" s="184">
        <v>3284024.1058243169</v>
      </c>
      <c r="P106" s="163">
        <v>4070350.9931872035</v>
      </c>
      <c r="Q106" s="163">
        <v>220361.44906545538</v>
      </c>
      <c r="R106" s="189">
        <v>7574736.5480769752</v>
      </c>
      <c r="T106" s="200"/>
      <c r="U106" s="241">
        <v>7574736.5480769752</v>
      </c>
      <c r="V106" s="244">
        <v>32051862.719678126</v>
      </c>
      <c r="W106" s="46">
        <f t="shared" si="3"/>
        <v>-24477126.17160115</v>
      </c>
      <c r="X106" s="46">
        <f t="shared" si="2"/>
        <v>-2796.7465918191442</v>
      </c>
      <c r="Z106" s="155">
        <v>102.44588925193642</v>
      </c>
      <c r="AA106" s="73">
        <v>73.082082030420821</v>
      </c>
      <c r="AB106" s="73">
        <v>48.082082030420821</v>
      </c>
      <c r="AC106" s="73">
        <v>23.082082030420821</v>
      </c>
      <c r="AD106" s="307">
        <v>0</v>
      </c>
    </row>
    <row r="107" spans="1:30" x14ac:dyDescent="0.2">
      <c r="A107" s="216">
        <v>265</v>
      </c>
      <c r="B107" s="183" t="s">
        <v>103</v>
      </c>
      <c r="C107" s="189">
        <v>1244</v>
      </c>
      <c r="D107" s="189">
        <v>1287249.2568780002</v>
      </c>
      <c r="E107" s="189">
        <v>0</v>
      </c>
      <c r="F107" s="189">
        <v>485613.76336773334</v>
      </c>
      <c r="G107" s="189">
        <v>1772863.0202457337</v>
      </c>
      <c r="H107" s="193">
        <v>1074.69</v>
      </c>
      <c r="I107" s="188">
        <v>1336914.3600000001</v>
      </c>
      <c r="J107" s="188">
        <v>435948.66024573357</v>
      </c>
      <c r="K107" s="217">
        <v>178481.18975376457</v>
      </c>
      <c r="L107" s="189">
        <v>107622.40710475593</v>
      </c>
      <c r="M107" s="190">
        <v>0</v>
      </c>
      <c r="N107" s="190">
        <v>0</v>
      </c>
      <c r="O107" s="184">
        <v>722052.25710425409</v>
      </c>
      <c r="P107" s="163">
        <v>490565.13618121832</v>
      </c>
      <c r="Q107" s="163">
        <v>31321.942714513993</v>
      </c>
      <c r="R107" s="189">
        <v>1243939.3359999864</v>
      </c>
      <c r="T107" s="200"/>
      <c r="U107" s="241">
        <v>1243939.3359999864</v>
      </c>
      <c r="V107" s="244">
        <v>5839957.8514862601</v>
      </c>
      <c r="W107" s="46">
        <f t="shared" si="3"/>
        <v>-4596018.5154862739</v>
      </c>
      <c r="X107" s="46">
        <f t="shared" si="2"/>
        <v>-3694.5486458892879</v>
      </c>
      <c r="Z107" s="155">
        <v>-39.083648706182949</v>
      </c>
      <c r="AA107" s="73">
        <v>-18.447455927698535</v>
      </c>
      <c r="AB107" s="73">
        <v>0</v>
      </c>
      <c r="AC107" s="73">
        <v>0</v>
      </c>
      <c r="AD107" s="307">
        <v>0</v>
      </c>
    </row>
    <row r="108" spans="1:30" x14ac:dyDescent="0.2">
      <c r="A108" s="216">
        <v>271</v>
      </c>
      <c r="B108" s="183" t="s">
        <v>104</v>
      </c>
      <c r="C108" s="189">
        <v>7702</v>
      </c>
      <c r="D108" s="189">
        <v>8071802.239848</v>
      </c>
      <c r="E108" s="189">
        <v>0</v>
      </c>
      <c r="F108" s="189">
        <v>999886.867501962</v>
      </c>
      <c r="G108" s="189">
        <v>9071689.107349962</v>
      </c>
      <c r="H108" s="193">
        <v>1074.69</v>
      </c>
      <c r="I108" s="188">
        <v>8277262.3800000008</v>
      </c>
      <c r="J108" s="188">
        <v>794426.72734996118</v>
      </c>
      <c r="K108" s="217">
        <v>250459.09316011227</v>
      </c>
      <c r="L108" s="189">
        <v>531043.62041254388</v>
      </c>
      <c r="M108" s="190">
        <v>0</v>
      </c>
      <c r="N108" s="190">
        <v>0</v>
      </c>
      <c r="O108" s="184">
        <v>1575929.4409226174</v>
      </c>
      <c r="P108" s="163">
        <v>2095575.2903144993</v>
      </c>
      <c r="Q108" s="163">
        <v>193924.11799613087</v>
      </c>
      <c r="R108" s="189">
        <v>3865428.8492332478</v>
      </c>
      <c r="T108" s="200"/>
      <c r="U108" s="241">
        <v>3865428.8492332478</v>
      </c>
      <c r="V108" s="244">
        <v>19375562.382192738</v>
      </c>
      <c r="W108" s="46">
        <f t="shared" si="3"/>
        <v>-15510133.532959491</v>
      </c>
      <c r="X108" s="46">
        <f t="shared" si="2"/>
        <v>-2013.7799964891574</v>
      </c>
      <c r="Z108" s="155">
        <v>2.4333722468919348</v>
      </c>
      <c r="AA108" s="73">
        <v>0</v>
      </c>
      <c r="AB108" s="73">
        <v>0</v>
      </c>
      <c r="AC108" s="73">
        <v>0</v>
      </c>
      <c r="AD108" s="307">
        <v>0</v>
      </c>
    </row>
    <row r="109" spans="1:30" x14ac:dyDescent="0.2">
      <c r="A109" s="216">
        <v>272</v>
      </c>
      <c r="B109" s="183" t="s">
        <v>105</v>
      </c>
      <c r="C109" s="189">
        <v>47278</v>
      </c>
      <c r="D109" s="189">
        <v>66216994.497736</v>
      </c>
      <c r="E109" s="189">
        <v>0</v>
      </c>
      <c r="F109" s="189">
        <v>6806643.1109654009</v>
      </c>
      <c r="G109" s="189">
        <v>73023637.608701408</v>
      </c>
      <c r="H109" s="193">
        <v>1074.69</v>
      </c>
      <c r="I109" s="188">
        <v>50809193.82</v>
      </c>
      <c r="J109" s="188">
        <v>22214443.788701408</v>
      </c>
      <c r="K109" s="217">
        <v>1467301.371819804</v>
      </c>
      <c r="L109" s="189">
        <v>2586719.1040652217</v>
      </c>
      <c r="M109" s="190">
        <v>0</v>
      </c>
      <c r="N109" s="190">
        <v>0</v>
      </c>
      <c r="O109" s="184">
        <v>26268464.264586434</v>
      </c>
      <c r="P109" s="163">
        <v>5946650.6658692565</v>
      </c>
      <c r="Q109" s="163">
        <v>1190384.893614785</v>
      </c>
      <c r="R109" s="189">
        <v>33405499.824070476</v>
      </c>
      <c r="T109" s="200"/>
      <c r="U109" s="241">
        <v>33405499.824070476</v>
      </c>
      <c r="V109" s="244">
        <v>90210017.135653198</v>
      </c>
      <c r="W109" s="46">
        <f t="shared" si="3"/>
        <v>-56804517.311582722</v>
      </c>
      <c r="X109" s="46">
        <f t="shared" si="2"/>
        <v>-1201.5000065904378</v>
      </c>
      <c r="Z109" s="155">
        <v>-32.204321827774123</v>
      </c>
      <c r="AA109" s="73">
        <v>-11.568129049289709</v>
      </c>
      <c r="AB109" s="73">
        <v>0</v>
      </c>
      <c r="AC109" s="73">
        <v>0</v>
      </c>
      <c r="AD109" s="307">
        <v>0</v>
      </c>
    </row>
    <row r="110" spans="1:30" x14ac:dyDescent="0.2">
      <c r="A110" s="216">
        <v>273</v>
      </c>
      <c r="B110" s="183" t="s">
        <v>106</v>
      </c>
      <c r="C110" s="189">
        <v>3840</v>
      </c>
      <c r="D110" s="189">
        <v>3922254.0324840001</v>
      </c>
      <c r="E110" s="189">
        <v>0</v>
      </c>
      <c r="F110" s="189">
        <v>2461262.1309198518</v>
      </c>
      <c r="G110" s="189">
        <v>6383516.1634038519</v>
      </c>
      <c r="H110" s="193">
        <v>1074.69</v>
      </c>
      <c r="I110" s="188">
        <v>4126809.6</v>
      </c>
      <c r="J110" s="188">
        <v>2256706.5634038518</v>
      </c>
      <c r="K110" s="217">
        <v>1372032.3781940811</v>
      </c>
      <c r="L110" s="189">
        <v>276491.16147371475</v>
      </c>
      <c r="M110" s="190">
        <v>0</v>
      </c>
      <c r="N110" s="190">
        <v>0</v>
      </c>
      <c r="O110" s="184">
        <v>3905230.1030716477</v>
      </c>
      <c r="P110" s="163">
        <v>194716.58535007824</v>
      </c>
      <c r="Q110" s="163">
        <v>96685.096482101071</v>
      </c>
      <c r="R110" s="189">
        <v>4196631.7849038271</v>
      </c>
      <c r="T110" s="200"/>
      <c r="U110" s="241">
        <v>4196631.7849038271</v>
      </c>
      <c r="V110" s="244">
        <v>14253388.939510185</v>
      </c>
      <c r="W110" s="46">
        <f t="shared" si="3"/>
        <v>-10056757.154606357</v>
      </c>
      <c r="X110" s="46">
        <f t="shared" si="2"/>
        <v>-2618.9471756787389</v>
      </c>
      <c r="Z110" s="155">
        <v>221.94043801591096</v>
      </c>
      <c r="AA110" s="73">
        <v>192.57663079439538</v>
      </c>
      <c r="AB110" s="73">
        <v>167.57663079439538</v>
      </c>
      <c r="AC110" s="73">
        <v>142.57663079439538</v>
      </c>
      <c r="AD110" s="307">
        <v>117.57663079439538</v>
      </c>
    </row>
    <row r="111" spans="1:30" x14ac:dyDescent="0.2">
      <c r="A111" s="216">
        <v>275</v>
      </c>
      <c r="B111" s="183" t="s">
        <v>107</v>
      </c>
      <c r="C111" s="189">
        <v>2831</v>
      </c>
      <c r="D111" s="189">
        <v>2913973.4912439999</v>
      </c>
      <c r="E111" s="189">
        <v>0</v>
      </c>
      <c r="F111" s="189">
        <v>580648.75641175057</v>
      </c>
      <c r="G111" s="189">
        <v>3494622.2476557503</v>
      </c>
      <c r="H111" s="193">
        <v>1074.69</v>
      </c>
      <c r="I111" s="188">
        <v>3042447.39</v>
      </c>
      <c r="J111" s="188">
        <v>452174.85765575012</v>
      </c>
      <c r="K111" s="217">
        <v>131717.76681281743</v>
      </c>
      <c r="L111" s="189">
        <v>218895.70528075253</v>
      </c>
      <c r="M111" s="190">
        <v>0</v>
      </c>
      <c r="N111" s="190">
        <v>0</v>
      </c>
      <c r="O111" s="184">
        <v>802788.32974932005</v>
      </c>
      <c r="P111" s="163">
        <v>1143345.7560096094</v>
      </c>
      <c r="Q111" s="163">
        <v>71280.080245007324</v>
      </c>
      <c r="R111" s="189">
        <v>2017414.1660039369</v>
      </c>
      <c r="T111" s="200"/>
      <c r="U111" s="241">
        <v>2017414.1660039369</v>
      </c>
      <c r="V111" s="244">
        <v>9653284.0407525301</v>
      </c>
      <c r="W111" s="46">
        <f t="shared" si="3"/>
        <v>-7635869.8747485932</v>
      </c>
      <c r="X111" s="46">
        <f t="shared" si="2"/>
        <v>-2697.2341486218979</v>
      </c>
      <c r="Z111" s="155">
        <v>59.92884324220779</v>
      </c>
      <c r="AA111" s="73">
        <v>30.565036020692204</v>
      </c>
      <c r="AB111" s="73">
        <v>5.5650360206922045</v>
      </c>
      <c r="AC111" s="73">
        <v>0</v>
      </c>
      <c r="AD111" s="307">
        <v>0</v>
      </c>
    </row>
    <row r="112" spans="1:30" x14ac:dyDescent="0.2">
      <c r="A112" s="216">
        <v>276</v>
      </c>
      <c r="B112" s="183" t="s">
        <v>108</v>
      </c>
      <c r="C112" s="189">
        <v>14681</v>
      </c>
      <c r="D112" s="189">
        <v>24668106.000878002</v>
      </c>
      <c r="E112" s="189">
        <v>0</v>
      </c>
      <c r="F112" s="189">
        <v>1464315.7916655452</v>
      </c>
      <c r="G112" s="189">
        <v>26132421.792543549</v>
      </c>
      <c r="H112" s="193">
        <v>1074.69</v>
      </c>
      <c r="I112" s="188">
        <v>15777523.890000001</v>
      </c>
      <c r="J112" s="188">
        <v>10354897.902543548</v>
      </c>
      <c r="K112" s="217">
        <v>469898.45816588332</v>
      </c>
      <c r="L112" s="189">
        <v>628602.67309437657</v>
      </c>
      <c r="M112" s="190">
        <v>0</v>
      </c>
      <c r="N112" s="190">
        <v>0</v>
      </c>
      <c r="O112" s="184">
        <v>11453399.033803809</v>
      </c>
      <c r="P112" s="163">
        <v>3981462.1688997634</v>
      </c>
      <c r="Q112" s="163">
        <v>369644.24517024111</v>
      </c>
      <c r="R112" s="189">
        <v>15804505.447873814</v>
      </c>
      <c r="T112" s="200"/>
      <c r="U112" s="241">
        <v>15804505.447873814</v>
      </c>
      <c r="V112" s="244">
        <v>25431795.889576085</v>
      </c>
      <c r="W112" s="46">
        <f t="shared" si="3"/>
        <v>-9627290.4417022709</v>
      </c>
      <c r="X112" s="46">
        <f t="shared" si="2"/>
        <v>-655.76530493169889</v>
      </c>
      <c r="Z112" s="155">
        <v>-49.205829606058643</v>
      </c>
      <c r="AA112" s="73">
        <v>-28.569636827574215</v>
      </c>
      <c r="AB112" s="73">
        <v>-3.5696368275742145</v>
      </c>
      <c r="AC112" s="73">
        <v>0</v>
      </c>
      <c r="AD112" s="307">
        <v>0</v>
      </c>
    </row>
    <row r="113" spans="1:30" x14ac:dyDescent="0.2">
      <c r="A113" s="216">
        <v>280</v>
      </c>
      <c r="B113" s="183" t="s">
        <v>109</v>
      </c>
      <c r="C113" s="189">
        <v>2219</v>
      </c>
      <c r="D113" s="189">
        <v>2425599.4414880001</v>
      </c>
      <c r="E113" s="189">
        <v>0</v>
      </c>
      <c r="F113" s="189">
        <v>1170000.3276047839</v>
      </c>
      <c r="G113" s="189">
        <v>3595599.7690927843</v>
      </c>
      <c r="H113" s="193">
        <v>1074.69</v>
      </c>
      <c r="I113" s="188">
        <v>2384737.1100000003</v>
      </c>
      <c r="J113" s="188">
        <v>1210862.6590927839</v>
      </c>
      <c r="K113" s="217">
        <v>85149.426044321182</v>
      </c>
      <c r="L113" s="189">
        <v>201427.18043661336</v>
      </c>
      <c r="M113" s="190">
        <v>0</v>
      </c>
      <c r="N113" s="190">
        <v>0</v>
      </c>
      <c r="O113" s="184">
        <v>1497439.2655737184</v>
      </c>
      <c r="P113" s="163">
        <v>586625.25875970058</v>
      </c>
      <c r="Q113" s="163">
        <v>55870.892993172471</v>
      </c>
      <c r="R113" s="189">
        <v>2139935.4173265914</v>
      </c>
      <c r="T113" s="200"/>
      <c r="U113" s="241">
        <v>2139935.4173265914</v>
      </c>
      <c r="V113" s="244">
        <v>7432355.0153888157</v>
      </c>
      <c r="W113" s="46">
        <f t="shared" si="3"/>
        <v>-5292419.5980622247</v>
      </c>
      <c r="X113" s="46">
        <f t="shared" si="2"/>
        <v>-2385.0471374773433</v>
      </c>
      <c r="Z113" s="155">
        <v>142.11943104622179</v>
      </c>
      <c r="AA113" s="73">
        <v>112.75562382470622</v>
      </c>
      <c r="AB113" s="73">
        <v>87.75562382470622</v>
      </c>
      <c r="AC113" s="73">
        <v>62.75562382470622</v>
      </c>
      <c r="AD113" s="307">
        <v>37.75562382470622</v>
      </c>
    </row>
    <row r="114" spans="1:30" x14ac:dyDescent="0.2">
      <c r="A114" s="216">
        <v>284</v>
      </c>
      <c r="B114" s="183" t="s">
        <v>446</v>
      </c>
      <c r="C114" s="189">
        <v>2438</v>
      </c>
      <c r="D114" s="189">
        <v>2836576.3478259998</v>
      </c>
      <c r="E114" s="189">
        <v>0</v>
      </c>
      <c r="F114" s="189">
        <v>402940.89424287988</v>
      </c>
      <c r="G114" s="189">
        <v>3239517.2420688798</v>
      </c>
      <c r="H114" s="193">
        <v>1074.69</v>
      </c>
      <c r="I114" s="188">
        <v>2620094.2200000002</v>
      </c>
      <c r="J114" s="188">
        <v>619423.02206887957</v>
      </c>
      <c r="K114" s="217">
        <v>63660.304817073018</v>
      </c>
      <c r="L114" s="189">
        <v>187203.85773888818</v>
      </c>
      <c r="M114" s="190">
        <v>0</v>
      </c>
      <c r="N114" s="190">
        <v>0</v>
      </c>
      <c r="O114" s="184">
        <v>870287.18462484074</v>
      </c>
      <c r="P114" s="163">
        <v>954713.62552777387</v>
      </c>
      <c r="Q114" s="163">
        <v>61384.964901917301</v>
      </c>
      <c r="R114" s="189">
        <v>1886385.7750545319</v>
      </c>
      <c r="T114" s="200"/>
      <c r="U114" s="241">
        <v>1886385.7750545319</v>
      </c>
      <c r="V114" s="244">
        <v>7161615.6191148665</v>
      </c>
      <c r="W114" s="46">
        <f t="shared" si="3"/>
        <v>-5275229.8440603344</v>
      </c>
      <c r="X114" s="46">
        <f t="shared" si="2"/>
        <v>-2163.7530123299157</v>
      </c>
      <c r="Z114" s="155">
        <v>132.5982858446539</v>
      </c>
      <c r="AA114" s="73">
        <v>103.2344786231383</v>
      </c>
      <c r="AB114" s="73">
        <v>78.234478623138301</v>
      </c>
      <c r="AC114" s="73">
        <v>53.234478623138301</v>
      </c>
      <c r="AD114" s="307">
        <v>28.234478623138301</v>
      </c>
    </row>
    <row r="115" spans="1:30" x14ac:dyDescent="0.2">
      <c r="A115" s="216">
        <v>285</v>
      </c>
      <c r="B115" s="183" t="s">
        <v>111</v>
      </c>
      <c r="C115" s="189">
        <v>54518</v>
      </c>
      <c r="D115" s="189">
        <v>59768851.459614001</v>
      </c>
      <c r="E115" s="189">
        <v>0</v>
      </c>
      <c r="F115" s="189">
        <v>9523480.824506592</v>
      </c>
      <c r="G115" s="189">
        <v>69292332.284120589</v>
      </c>
      <c r="H115" s="193">
        <v>1074.69</v>
      </c>
      <c r="I115" s="188">
        <v>58589949.420000002</v>
      </c>
      <c r="J115" s="188">
        <v>10702382.864120588</v>
      </c>
      <c r="K115" s="217">
        <v>2484493.0799567299</v>
      </c>
      <c r="L115" s="189">
        <v>2516098.8894971525</v>
      </c>
      <c r="M115" s="190">
        <v>0</v>
      </c>
      <c r="N115" s="190">
        <v>0</v>
      </c>
      <c r="O115" s="184">
        <v>15702974.83357447</v>
      </c>
      <c r="P115" s="163">
        <v>5756642.0112617277</v>
      </c>
      <c r="Q115" s="163">
        <v>1372676.5859404132</v>
      </c>
      <c r="R115" s="189">
        <v>22832293.430776611</v>
      </c>
      <c r="T115" s="200"/>
      <c r="U115" s="241">
        <v>22832293.430776611</v>
      </c>
      <c r="V115" s="244">
        <v>109474957.11700243</v>
      </c>
      <c r="W115" s="46">
        <f t="shared" si="3"/>
        <v>-86642663.686225817</v>
      </c>
      <c r="X115" s="46">
        <f t="shared" si="2"/>
        <v>-1589.2487561213877</v>
      </c>
      <c r="Z115" s="155">
        <v>61.783232762436484</v>
      </c>
      <c r="AA115" s="73">
        <v>32.419425540920912</v>
      </c>
      <c r="AB115" s="73">
        <v>7.419425540920912</v>
      </c>
      <c r="AC115" s="73">
        <v>0</v>
      </c>
      <c r="AD115" s="307">
        <v>0</v>
      </c>
    </row>
    <row r="116" spans="1:30" x14ac:dyDescent="0.2">
      <c r="A116" s="216">
        <v>286</v>
      </c>
      <c r="B116" s="183" t="s">
        <v>112</v>
      </c>
      <c r="C116" s="189">
        <v>86453</v>
      </c>
      <c r="D116" s="189">
        <v>94275484.304069996</v>
      </c>
      <c r="E116" s="189">
        <v>0</v>
      </c>
      <c r="F116" s="189">
        <v>10223038.015881456</v>
      </c>
      <c r="G116" s="189">
        <v>104498522.31995144</v>
      </c>
      <c r="H116" s="193">
        <v>1074.69</v>
      </c>
      <c r="I116" s="188">
        <v>92910174.570000008</v>
      </c>
      <c r="J116" s="188">
        <v>11588347.749951437</v>
      </c>
      <c r="K116" s="217">
        <v>3322007.1178477909</v>
      </c>
      <c r="L116" s="189">
        <v>4472807.8737199362</v>
      </c>
      <c r="M116" s="190">
        <v>0</v>
      </c>
      <c r="N116" s="190">
        <v>0</v>
      </c>
      <c r="O116" s="184">
        <v>19383162.741519164</v>
      </c>
      <c r="P116" s="163">
        <v>10053178.553313419</v>
      </c>
      <c r="Q116" s="163">
        <v>2176749.1266060118</v>
      </c>
      <c r="R116" s="189">
        <v>31613090.421438597</v>
      </c>
      <c r="T116" s="200"/>
      <c r="U116" s="241">
        <v>31613090.421438597</v>
      </c>
      <c r="V116" s="244">
        <v>161473910.51515669</v>
      </c>
      <c r="W116" s="46">
        <f t="shared" si="3"/>
        <v>-129860820.09371808</v>
      </c>
      <c r="X116" s="46">
        <f t="shared" si="2"/>
        <v>-1502.0973256418872</v>
      </c>
      <c r="Z116" s="155">
        <v>56.647695126617094</v>
      </c>
      <c r="AA116" s="73">
        <v>27.283887905101494</v>
      </c>
      <c r="AB116" s="73">
        <v>2.2838879051014942</v>
      </c>
      <c r="AC116" s="73">
        <v>0</v>
      </c>
      <c r="AD116" s="307">
        <v>0</v>
      </c>
    </row>
    <row r="117" spans="1:30" x14ac:dyDescent="0.2">
      <c r="A117" s="216">
        <v>287</v>
      </c>
      <c r="B117" s="183" t="s">
        <v>447</v>
      </c>
      <c r="C117" s="189">
        <v>6845</v>
      </c>
      <c r="D117" s="189">
        <v>6297993.6306640003</v>
      </c>
      <c r="E117" s="189">
        <v>0</v>
      </c>
      <c r="F117" s="189">
        <v>2226988.4517838163</v>
      </c>
      <c r="G117" s="189">
        <v>8524982.0824478157</v>
      </c>
      <c r="H117" s="193">
        <v>1074.69</v>
      </c>
      <c r="I117" s="188">
        <v>7356253.0500000007</v>
      </c>
      <c r="J117" s="188">
        <v>1168729.0324478149</v>
      </c>
      <c r="K117" s="217">
        <v>334106.29134756798</v>
      </c>
      <c r="L117" s="189">
        <v>557778.41676227632</v>
      </c>
      <c r="M117" s="190">
        <v>0</v>
      </c>
      <c r="N117" s="190">
        <v>0</v>
      </c>
      <c r="O117" s="184">
        <v>2060613.7405576592</v>
      </c>
      <c r="P117" s="163">
        <v>2152708.5503295613</v>
      </c>
      <c r="Q117" s="163">
        <v>172346.22016145362</v>
      </c>
      <c r="R117" s="189">
        <v>4385668.5110486746</v>
      </c>
      <c r="T117" s="200"/>
      <c r="U117" s="241">
        <v>4385668.5110486746</v>
      </c>
      <c r="V117" s="244">
        <v>20300345.761167504</v>
      </c>
      <c r="W117" s="46">
        <f t="shared" si="3"/>
        <v>-15914677.250118829</v>
      </c>
      <c r="X117" s="46">
        <f t="shared" si="2"/>
        <v>-2325.0076333263446</v>
      </c>
      <c r="Z117" s="155">
        <v>56.959974476902062</v>
      </c>
      <c r="AA117" s="73">
        <v>27.59616725538649</v>
      </c>
      <c r="AB117" s="73">
        <v>2.5961672553864901</v>
      </c>
      <c r="AC117" s="73">
        <v>0</v>
      </c>
      <c r="AD117" s="307">
        <v>0</v>
      </c>
    </row>
    <row r="118" spans="1:30" x14ac:dyDescent="0.2">
      <c r="A118" s="216">
        <v>288</v>
      </c>
      <c r="B118" s="183" t="s">
        <v>114</v>
      </c>
      <c r="C118" s="189">
        <v>6662</v>
      </c>
      <c r="D118" s="189">
        <v>9026889.2099239994</v>
      </c>
      <c r="E118" s="189">
        <v>0</v>
      </c>
      <c r="F118" s="189">
        <v>2529605.701898518</v>
      </c>
      <c r="G118" s="189">
        <v>11556494.911822516</v>
      </c>
      <c r="H118" s="193">
        <v>1074.69</v>
      </c>
      <c r="I118" s="188">
        <v>7159584.7800000003</v>
      </c>
      <c r="J118" s="188">
        <v>4396910.1318225162</v>
      </c>
      <c r="K118" s="217">
        <v>130258.45553676449</v>
      </c>
      <c r="L118" s="189">
        <v>477755.89682586113</v>
      </c>
      <c r="M118" s="190">
        <v>0</v>
      </c>
      <c r="N118" s="190">
        <v>0</v>
      </c>
      <c r="O118" s="184">
        <v>5004924.4841851415</v>
      </c>
      <c r="P118" s="163">
        <v>1642991.1784889356</v>
      </c>
      <c r="Q118" s="163">
        <v>167738.57103222847</v>
      </c>
      <c r="R118" s="189">
        <v>6815654.2337063057</v>
      </c>
      <c r="T118" s="200"/>
      <c r="U118" s="241">
        <v>6815654.2337063057</v>
      </c>
      <c r="V118" s="244">
        <v>16604903.183856653</v>
      </c>
      <c r="W118" s="46">
        <f t="shared" si="3"/>
        <v>-9789248.9501503482</v>
      </c>
      <c r="X118" s="46">
        <f t="shared" si="2"/>
        <v>-1469.4159336761256</v>
      </c>
      <c r="Z118" s="155">
        <v>-151.21504242060996</v>
      </c>
      <c r="AA118" s="73">
        <v>-130.57884964212556</v>
      </c>
      <c r="AB118" s="73">
        <v>-105.57884964212556</v>
      </c>
      <c r="AC118" s="73">
        <v>-80.578849642125562</v>
      </c>
      <c r="AD118" s="307">
        <v>-55.578849642125562</v>
      </c>
    </row>
    <row r="119" spans="1:30" x14ac:dyDescent="0.2">
      <c r="A119" s="216">
        <v>290</v>
      </c>
      <c r="B119" s="219" t="s">
        <v>115</v>
      </c>
      <c r="C119" s="189">
        <v>8950</v>
      </c>
      <c r="D119" s="189">
        <v>8479539.180842001</v>
      </c>
      <c r="E119" s="189">
        <v>0</v>
      </c>
      <c r="F119" s="189">
        <v>4725522.8635775112</v>
      </c>
      <c r="G119" s="189">
        <v>13205062.044419512</v>
      </c>
      <c r="H119" s="193">
        <v>1074.69</v>
      </c>
      <c r="I119" s="188">
        <v>9618475.5</v>
      </c>
      <c r="J119" s="188">
        <v>3586586.5444195122</v>
      </c>
      <c r="K119" s="217">
        <v>1441762.7827031745</v>
      </c>
      <c r="L119" s="189">
        <v>706897.82376608986</v>
      </c>
      <c r="M119" s="190">
        <v>0</v>
      </c>
      <c r="N119" s="190">
        <v>0</v>
      </c>
      <c r="O119" s="184">
        <v>5735247.1508887764</v>
      </c>
      <c r="P119" s="163">
        <v>2939011.8741402002</v>
      </c>
      <c r="Q119" s="163">
        <v>225346.77435281369</v>
      </c>
      <c r="R119" s="189">
        <v>8899605.7993817907</v>
      </c>
      <c r="T119" s="200"/>
      <c r="U119" s="241">
        <v>8899605.7993817907</v>
      </c>
      <c r="V119" s="244">
        <v>32991415.582744159</v>
      </c>
      <c r="W119" s="46">
        <f t="shared" si="3"/>
        <v>-24091809.783362366</v>
      </c>
      <c r="X119" s="46">
        <f t="shared" si="2"/>
        <v>-2691.822322163393</v>
      </c>
      <c r="Z119" s="155">
        <v>10.138221379361354</v>
      </c>
      <c r="AA119" s="73">
        <v>0</v>
      </c>
      <c r="AB119" s="73">
        <v>0</v>
      </c>
      <c r="AC119" s="73">
        <v>0</v>
      </c>
      <c r="AD119" s="307">
        <v>0</v>
      </c>
    </row>
    <row r="120" spans="1:30" x14ac:dyDescent="0.2">
      <c r="A120" s="216">
        <v>291</v>
      </c>
      <c r="B120" s="183" t="s">
        <v>116</v>
      </c>
      <c r="C120" s="189">
        <v>2374</v>
      </c>
      <c r="D120" s="189">
        <v>1783499.0531500001</v>
      </c>
      <c r="E120" s="189">
        <v>0</v>
      </c>
      <c r="F120" s="189">
        <v>695369.97292088345</v>
      </c>
      <c r="G120" s="189">
        <v>2478869.0260708835</v>
      </c>
      <c r="H120" s="193">
        <v>1074.69</v>
      </c>
      <c r="I120" s="188">
        <v>2551314.06</v>
      </c>
      <c r="J120" s="188">
        <v>-72445.033929116558</v>
      </c>
      <c r="K120" s="217">
        <v>187036.27523794811</v>
      </c>
      <c r="L120" s="189">
        <v>189084.41782881788</v>
      </c>
      <c r="M120" s="190">
        <v>0</v>
      </c>
      <c r="N120" s="190">
        <v>0</v>
      </c>
      <c r="O120" s="184">
        <v>303675.65913764946</v>
      </c>
      <c r="P120" s="163">
        <v>492945.20320233796</v>
      </c>
      <c r="Q120" s="163">
        <v>59773.546627215612</v>
      </c>
      <c r="R120" s="189">
        <v>856394.40896720299</v>
      </c>
      <c r="T120" s="200"/>
      <c r="U120" s="241">
        <v>856394.40896720299</v>
      </c>
      <c r="V120" s="244">
        <v>9597757.9846769255</v>
      </c>
      <c r="W120" s="46">
        <f t="shared" si="3"/>
        <v>-8741363.5757097229</v>
      </c>
      <c r="X120" s="46">
        <f t="shared" si="2"/>
        <v>-3682.1245053537164</v>
      </c>
      <c r="Z120" s="155">
        <v>354.23088257240983</v>
      </c>
      <c r="AA120" s="73">
        <v>324.86707535089425</v>
      </c>
      <c r="AB120" s="73">
        <v>299.86707535089425</v>
      </c>
      <c r="AC120" s="73">
        <v>274.86707535089425</v>
      </c>
      <c r="AD120" s="307">
        <v>249.86707535089425</v>
      </c>
    </row>
    <row r="121" spans="1:30" x14ac:dyDescent="0.2">
      <c r="A121" s="220">
        <v>297</v>
      </c>
      <c r="B121" s="183" t="s">
        <v>117</v>
      </c>
      <c r="C121" s="189">
        <v>111289</v>
      </c>
      <c r="D121" s="189">
        <v>128308092.64823599</v>
      </c>
      <c r="E121" s="189">
        <v>0</v>
      </c>
      <c r="F121" s="189">
        <v>10704670.912266891</v>
      </c>
      <c r="G121" s="189">
        <v>139012763.56050289</v>
      </c>
      <c r="H121" s="193">
        <v>1074.69</v>
      </c>
      <c r="I121" s="188">
        <v>119601175.41000001</v>
      </c>
      <c r="J121" s="188">
        <v>19411588.150502875</v>
      </c>
      <c r="K121" s="217">
        <v>3768742.3664360857</v>
      </c>
      <c r="L121" s="189">
        <v>5989560.2795971185</v>
      </c>
      <c r="M121" s="190">
        <v>0</v>
      </c>
      <c r="N121" s="190">
        <v>0</v>
      </c>
      <c r="O121" s="184">
        <v>29169890.796536081</v>
      </c>
      <c r="P121" s="163">
        <v>13555759.936693629</v>
      </c>
      <c r="Q121" s="163">
        <v>2802080.1308324342</v>
      </c>
      <c r="R121" s="189">
        <v>45527730.864062145</v>
      </c>
      <c r="S121" s="218">
        <v>-2</v>
      </c>
      <c r="T121" s="200">
        <v>-821.5576755415957</v>
      </c>
      <c r="U121" s="241">
        <v>45526912.674827553</v>
      </c>
      <c r="V121" s="244">
        <v>188203338.10673708</v>
      </c>
      <c r="W121" s="46">
        <f t="shared" si="3"/>
        <v>-142676425.43190953</v>
      </c>
      <c r="X121" s="46">
        <f t="shared" si="2"/>
        <v>-1282.0352903872758</v>
      </c>
      <c r="Z121" s="155">
        <v>-6.557342358401975</v>
      </c>
      <c r="AA121" s="73">
        <v>0</v>
      </c>
      <c r="AB121" s="73">
        <v>0</v>
      </c>
      <c r="AC121" s="73">
        <v>0</v>
      </c>
      <c r="AD121" s="307">
        <v>0</v>
      </c>
    </row>
    <row r="122" spans="1:30" x14ac:dyDescent="0.2">
      <c r="A122" s="216">
        <v>300</v>
      </c>
      <c r="B122" s="183" t="s">
        <v>118</v>
      </c>
      <c r="C122" s="189">
        <v>3727</v>
      </c>
      <c r="D122" s="189">
        <v>4385049.4056399995</v>
      </c>
      <c r="E122" s="189">
        <v>0</v>
      </c>
      <c r="F122" s="189">
        <v>594836.31779968238</v>
      </c>
      <c r="G122" s="189">
        <v>4979885.7234396823</v>
      </c>
      <c r="H122" s="193">
        <v>1074.69</v>
      </c>
      <c r="I122" s="188">
        <v>4005369.6300000004</v>
      </c>
      <c r="J122" s="188">
        <v>974516.09343968192</v>
      </c>
      <c r="K122" s="217">
        <v>84436.590735838254</v>
      </c>
      <c r="L122" s="189">
        <v>298191.97153261828</v>
      </c>
      <c r="M122" s="190">
        <v>0</v>
      </c>
      <c r="N122" s="190">
        <v>0</v>
      </c>
      <c r="O122" s="184">
        <v>1357144.6557081384</v>
      </c>
      <c r="P122" s="163">
        <v>1583121.7115585664</v>
      </c>
      <c r="Q122" s="163">
        <v>93839.936090830917</v>
      </c>
      <c r="R122" s="189">
        <v>3034106.3033575355</v>
      </c>
      <c r="T122" s="200"/>
      <c r="U122" s="241">
        <v>3034106.3033575355</v>
      </c>
      <c r="V122" s="244">
        <v>12914497.363035608</v>
      </c>
      <c r="W122" s="46">
        <f t="shared" si="3"/>
        <v>-9880391.0596780721</v>
      </c>
      <c r="X122" s="46">
        <f t="shared" si="2"/>
        <v>-2651.0306036163329</v>
      </c>
      <c r="Z122" s="155">
        <v>115.19068164643011</v>
      </c>
      <c r="AA122" s="73">
        <v>85.826874424914536</v>
      </c>
      <c r="AB122" s="73">
        <v>60.826874424914536</v>
      </c>
      <c r="AC122" s="73">
        <v>35.826874424914536</v>
      </c>
      <c r="AD122" s="307">
        <v>10.826874424914536</v>
      </c>
    </row>
    <row r="123" spans="1:30" x14ac:dyDescent="0.2">
      <c r="A123" s="216">
        <v>301</v>
      </c>
      <c r="B123" s="183" t="s">
        <v>119</v>
      </c>
      <c r="C123" s="189">
        <v>22073</v>
      </c>
      <c r="D123" s="189">
        <v>25950866.548938002</v>
      </c>
      <c r="E123" s="189">
        <v>0</v>
      </c>
      <c r="F123" s="189">
        <v>2694074.4603188923</v>
      </c>
      <c r="G123" s="189">
        <v>28644941.009256896</v>
      </c>
      <c r="H123" s="193">
        <v>1074.69</v>
      </c>
      <c r="I123" s="188">
        <v>23721632.370000001</v>
      </c>
      <c r="J123" s="188">
        <v>4923308.6392568946</v>
      </c>
      <c r="K123" s="217">
        <v>640793.44352676824</v>
      </c>
      <c r="L123" s="189">
        <v>1638924.1823136199</v>
      </c>
      <c r="M123" s="190">
        <v>0</v>
      </c>
      <c r="N123" s="190">
        <v>0</v>
      </c>
      <c r="O123" s="184">
        <v>7203026.2650972828</v>
      </c>
      <c r="P123" s="163">
        <v>8714345.371907128</v>
      </c>
      <c r="Q123" s="163">
        <v>555763.0558982857</v>
      </c>
      <c r="R123" s="189">
        <v>16473134.692902697</v>
      </c>
      <c r="T123" s="200"/>
      <c r="U123" s="241">
        <v>16473134.692902697</v>
      </c>
      <c r="V123" s="244">
        <v>62467154.246038988</v>
      </c>
      <c r="W123" s="46">
        <f t="shared" si="3"/>
        <v>-45994019.553136289</v>
      </c>
      <c r="X123" s="46">
        <f t="shared" si="2"/>
        <v>-2083.7230803758571</v>
      </c>
      <c r="Z123" s="155">
        <v>14.919227002387004</v>
      </c>
      <c r="AA123" s="73">
        <v>0</v>
      </c>
      <c r="AB123" s="73">
        <v>0</v>
      </c>
      <c r="AC123" s="73">
        <v>0</v>
      </c>
      <c r="AD123" s="307">
        <v>0</v>
      </c>
    </row>
    <row r="124" spans="1:30" x14ac:dyDescent="0.2">
      <c r="A124" s="216">
        <v>304</v>
      </c>
      <c r="B124" s="183" t="s">
        <v>120</v>
      </c>
      <c r="C124" s="189">
        <v>892</v>
      </c>
      <c r="D124" s="189">
        <v>629043.99615199992</v>
      </c>
      <c r="E124" s="189">
        <v>0</v>
      </c>
      <c r="F124" s="189">
        <v>544637.31465580617</v>
      </c>
      <c r="G124" s="189">
        <v>1173681.310807806</v>
      </c>
      <c r="H124" s="193">
        <v>1074.69</v>
      </c>
      <c r="I124" s="188">
        <v>958623.4800000001</v>
      </c>
      <c r="J124" s="188">
        <v>215057.83080780588</v>
      </c>
      <c r="K124" s="217">
        <v>53499.641624858668</v>
      </c>
      <c r="L124" s="189">
        <v>69211.950879172684</v>
      </c>
      <c r="M124" s="190">
        <v>0</v>
      </c>
      <c r="N124" s="190">
        <v>0</v>
      </c>
      <c r="O124" s="184">
        <v>337769.42331183725</v>
      </c>
      <c r="P124" s="163">
        <v>-59688.498719770338</v>
      </c>
      <c r="Q124" s="163">
        <v>22459.14220365473</v>
      </c>
      <c r="R124" s="189">
        <v>300540.06679572165</v>
      </c>
      <c r="T124" s="200"/>
      <c r="U124" s="241">
        <v>300540.06679572165</v>
      </c>
      <c r="V124" s="244">
        <v>2656064.7019725172</v>
      </c>
      <c r="W124" s="46">
        <f t="shared" si="3"/>
        <v>-2355524.6351767955</v>
      </c>
      <c r="X124" s="46">
        <f t="shared" si="2"/>
        <v>-2640.7226851757796</v>
      </c>
      <c r="Z124" s="155">
        <v>47.509370323103298</v>
      </c>
      <c r="AA124" s="73">
        <v>18.145563101587712</v>
      </c>
      <c r="AB124" s="73">
        <v>0</v>
      </c>
      <c r="AC124" s="73">
        <v>0</v>
      </c>
      <c r="AD124" s="307">
        <v>0</v>
      </c>
    </row>
    <row r="125" spans="1:30" x14ac:dyDescent="0.2">
      <c r="A125" s="216">
        <v>305</v>
      </c>
      <c r="B125" s="183" t="s">
        <v>121</v>
      </c>
      <c r="C125" s="189">
        <v>15823</v>
      </c>
      <c r="D125" s="189">
        <v>18784997.167648003</v>
      </c>
      <c r="E125" s="189">
        <v>0</v>
      </c>
      <c r="F125" s="189">
        <v>4999328.5732803112</v>
      </c>
      <c r="G125" s="189">
        <v>23784325.740928315</v>
      </c>
      <c r="H125" s="193">
        <v>1074.69</v>
      </c>
      <c r="I125" s="188">
        <v>17004819.870000001</v>
      </c>
      <c r="J125" s="188">
        <v>6779505.8709283136</v>
      </c>
      <c r="K125" s="217">
        <v>1299983.6267028805</v>
      </c>
      <c r="L125" s="189">
        <v>1064023.1660461468</v>
      </c>
      <c r="M125" s="190">
        <v>0</v>
      </c>
      <c r="N125" s="190">
        <v>0</v>
      </c>
      <c r="O125" s="184">
        <v>9143512.6636773404</v>
      </c>
      <c r="P125" s="163">
        <v>3986882.9892337741</v>
      </c>
      <c r="Q125" s="163">
        <v>398397.99000944931</v>
      </c>
      <c r="R125" s="189">
        <v>13528793.642920565</v>
      </c>
      <c r="T125" s="200"/>
      <c r="U125" s="241">
        <v>13528793.642920565</v>
      </c>
      <c r="V125" s="244">
        <v>47976242.714047357</v>
      </c>
      <c r="W125" s="46">
        <f t="shared" si="3"/>
        <v>-34447449.071126789</v>
      </c>
      <c r="X125" s="46">
        <f t="shared" si="2"/>
        <v>-2177.0491734264547</v>
      </c>
      <c r="Z125" s="155">
        <v>-24.231291154189933</v>
      </c>
      <c r="AA125" s="73">
        <v>-3.5950983757055326</v>
      </c>
      <c r="AB125" s="73">
        <v>0</v>
      </c>
      <c r="AC125" s="73">
        <v>0</v>
      </c>
      <c r="AD125" s="307">
        <v>0</v>
      </c>
    </row>
    <row r="126" spans="1:30" x14ac:dyDescent="0.2">
      <c r="A126" s="216">
        <v>309</v>
      </c>
      <c r="B126" s="183" t="s">
        <v>122</v>
      </c>
      <c r="C126" s="189">
        <v>7172</v>
      </c>
      <c r="D126" s="189">
        <v>7802791.1927160006</v>
      </c>
      <c r="E126" s="189">
        <v>0</v>
      </c>
      <c r="F126" s="189">
        <v>964523.82462511119</v>
      </c>
      <c r="G126" s="189">
        <v>8767315.0173411109</v>
      </c>
      <c r="H126" s="193">
        <v>1074.69</v>
      </c>
      <c r="I126" s="188">
        <v>7707676.6800000006</v>
      </c>
      <c r="J126" s="188">
        <v>1059638.3373411102</v>
      </c>
      <c r="K126" s="217">
        <v>285509.55736691714</v>
      </c>
      <c r="L126" s="189">
        <v>495012.85985451663</v>
      </c>
      <c r="M126" s="190">
        <v>0</v>
      </c>
      <c r="N126" s="190">
        <v>0</v>
      </c>
      <c r="O126" s="184">
        <v>1840160.7545625439</v>
      </c>
      <c r="P126" s="163">
        <v>2716590.9856520891</v>
      </c>
      <c r="Q126" s="163">
        <v>180579.56040875753</v>
      </c>
      <c r="R126" s="189">
        <v>4737331.3006233908</v>
      </c>
      <c r="T126" s="200"/>
      <c r="U126" s="241">
        <v>4737331.3006233908</v>
      </c>
      <c r="V126" s="244">
        <v>21403498.236266762</v>
      </c>
      <c r="W126" s="46">
        <f t="shared" si="3"/>
        <v>-16666166.935643371</v>
      </c>
      <c r="X126" s="46">
        <f t="shared" si="2"/>
        <v>-2323.7823390467611</v>
      </c>
      <c r="Z126" s="155">
        <v>50.65729153754512</v>
      </c>
      <c r="AA126" s="73">
        <v>21.293484316029549</v>
      </c>
      <c r="AB126" s="73">
        <v>0</v>
      </c>
      <c r="AC126" s="73">
        <v>0</v>
      </c>
      <c r="AD126" s="307">
        <v>0</v>
      </c>
    </row>
    <row r="127" spans="1:30" x14ac:dyDescent="0.2">
      <c r="A127" s="216">
        <v>312</v>
      </c>
      <c r="B127" s="183" t="s">
        <v>123</v>
      </c>
      <c r="C127" s="189">
        <v>1399</v>
      </c>
      <c r="D127" s="189">
        <v>1665188.0711899998</v>
      </c>
      <c r="E127" s="189">
        <v>0</v>
      </c>
      <c r="F127" s="189">
        <v>455641.59968539677</v>
      </c>
      <c r="G127" s="189">
        <v>2120829.6708753966</v>
      </c>
      <c r="H127" s="193">
        <v>1074.69</v>
      </c>
      <c r="I127" s="188">
        <v>1503491.31</v>
      </c>
      <c r="J127" s="188">
        <v>617338.36087539652</v>
      </c>
      <c r="K127" s="217">
        <v>114960.55446173011</v>
      </c>
      <c r="L127" s="189">
        <v>118350.59483708578</v>
      </c>
      <c r="M127" s="190">
        <v>0</v>
      </c>
      <c r="N127" s="190">
        <v>0</v>
      </c>
      <c r="O127" s="184">
        <v>850649.5101742124</v>
      </c>
      <c r="P127" s="163">
        <v>344179.91789421684</v>
      </c>
      <c r="Q127" s="163">
        <v>35224.596348557134</v>
      </c>
      <c r="R127" s="189">
        <v>1230054.0244169864</v>
      </c>
      <c r="T127" s="200"/>
      <c r="U127" s="241">
        <v>1230054.0244169864</v>
      </c>
      <c r="V127" s="244">
        <v>4573678.1022011619</v>
      </c>
      <c r="W127" s="46">
        <f t="shared" si="3"/>
        <v>-3343624.0777841755</v>
      </c>
      <c r="X127" s="46">
        <f t="shared" si="2"/>
        <v>-2390.0100627478023</v>
      </c>
      <c r="Z127" s="155">
        <v>-153.76133764174921</v>
      </c>
      <c r="AA127" s="73">
        <v>-133.12514486326481</v>
      </c>
      <c r="AB127" s="73">
        <v>-108.12514486326481</v>
      </c>
      <c r="AC127" s="73">
        <v>-83.125144863264808</v>
      </c>
      <c r="AD127" s="307">
        <v>-58.125144863264808</v>
      </c>
    </row>
    <row r="128" spans="1:30" x14ac:dyDescent="0.2">
      <c r="A128" s="216">
        <v>316</v>
      </c>
      <c r="B128" s="183" t="s">
        <v>124</v>
      </c>
      <c r="C128" s="189">
        <v>4647</v>
      </c>
      <c r="D128" s="189">
        <v>5437829.5537200002</v>
      </c>
      <c r="E128" s="189">
        <v>0</v>
      </c>
      <c r="F128" s="189">
        <v>664101.90274064906</v>
      </c>
      <c r="G128" s="189">
        <v>6101931.4564606491</v>
      </c>
      <c r="H128" s="193">
        <v>1074.69</v>
      </c>
      <c r="I128" s="188">
        <v>4994084.4300000006</v>
      </c>
      <c r="J128" s="188">
        <v>1107847.0264606485</v>
      </c>
      <c r="K128" s="217">
        <v>134740.02322579708</v>
      </c>
      <c r="L128" s="189">
        <v>294683.62895764032</v>
      </c>
      <c r="M128" s="190">
        <v>0</v>
      </c>
      <c r="N128" s="190">
        <v>0</v>
      </c>
      <c r="O128" s="184">
        <v>1537270.678644086</v>
      </c>
      <c r="P128" s="163">
        <v>1610718.9110319891</v>
      </c>
      <c r="Q128" s="163">
        <v>117004.07378966763</v>
      </c>
      <c r="R128" s="189">
        <v>3264993.663465743</v>
      </c>
      <c r="T128" s="200"/>
      <c r="U128" s="241">
        <v>3264993.663465743</v>
      </c>
      <c r="V128" s="244">
        <v>9545696.0941985492</v>
      </c>
      <c r="W128" s="46">
        <f t="shared" si="3"/>
        <v>-6280702.4307328062</v>
      </c>
      <c r="X128" s="46">
        <f t="shared" si="2"/>
        <v>-1351.5606694066723</v>
      </c>
      <c r="Z128" s="155">
        <v>-373.8903348159742</v>
      </c>
      <c r="AA128" s="73">
        <v>-353.25414203748977</v>
      </c>
      <c r="AB128" s="73">
        <v>-328.25414203748977</v>
      </c>
      <c r="AC128" s="73">
        <v>-303.25414203748977</v>
      </c>
      <c r="AD128" s="307">
        <v>-278.25414203748977</v>
      </c>
    </row>
    <row r="129" spans="1:30" x14ac:dyDescent="0.2">
      <c r="A129" s="216">
        <v>317</v>
      </c>
      <c r="B129" s="183" t="s">
        <v>125</v>
      </c>
      <c r="C129" s="189">
        <v>2696</v>
      </c>
      <c r="D129" s="189">
        <v>3851950.4322840003</v>
      </c>
      <c r="E129" s="189">
        <v>0</v>
      </c>
      <c r="F129" s="189">
        <v>729005.09353766893</v>
      </c>
      <c r="G129" s="189">
        <v>4580955.525821669</v>
      </c>
      <c r="H129" s="193">
        <v>1074.69</v>
      </c>
      <c r="I129" s="188">
        <v>2897364.24</v>
      </c>
      <c r="J129" s="188">
        <v>1683591.2858216688</v>
      </c>
      <c r="K129" s="217">
        <v>228517.3663729445</v>
      </c>
      <c r="L129" s="189">
        <v>243976.85962408435</v>
      </c>
      <c r="M129" s="190">
        <v>0</v>
      </c>
      <c r="N129" s="190">
        <v>0</v>
      </c>
      <c r="O129" s="184">
        <v>2156085.5118186977</v>
      </c>
      <c r="P129" s="163">
        <v>1513740.7589913383</v>
      </c>
      <c r="Q129" s="163">
        <v>67880.994821808461</v>
      </c>
      <c r="R129" s="189">
        <v>3737707.2656318443</v>
      </c>
      <c r="T129" s="200"/>
      <c r="U129" s="241">
        <v>3737707.2656318443</v>
      </c>
      <c r="V129" s="244">
        <v>11347446.866419833</v>
      </c>
      <c r="W129" s="46">
        <f t="shared" si="3"/>
        <v>-7609739.6007879889</v>
      </c>
      <c r="X129" s="46">
        <f t="shared" si="2"/>
        <v>-2822.6037094910939</v>
      </c>
      <c r="Z129" s="155">
        <v>54.852972651440439</v>
      </c>
      <c r="AA129" s="73">
        <v>25.489165429924867</v>
      </c>
      <c r="AB129" s="73">
        <v>0.48916542992486711</v>
      </c>
      <c r="AC129" s="73">
        <v>0</v>
      </c>
      <c r="AD129" s="307">
        <v>0</v>
      </c>
    </row>
    <row r="130" spans="1:30" x14ac:dyDescent="0.2">
      <c r="A130" s="216">
        <v>320</v>
      </c>
      <c r="B130" s="183" t="s">
        <v>126</v>
      </c>
      <c r="C130" s="189">
        <v>7892</v>
      </c>
      <c r="D130" s="189">
        <v>6354693.4482540004</v>
      </c>
      <c r="E130" s="189">
        <v>0</v>
      </c>
      <c r="F130" s="189">
        <v>3412703.8734034621</v>
      </c>
      <c r="G130" s="189">
        <v>9767397.321657462</v>
      </c>
      <c r="H130" s="193">
        <v>1074.69</v>
      </c>
      <c r="I130" s="188">
        <v>8481453.4800000004</v>
      </c>
      <c r="J130" s="188">
        <v>1285943.8416574616</v>
      </c>
      <c r="K130" s="217">
        <v>1313796.0520392982</v>
      </c>
      <c r="L130" s="189">
        <v>509728.48583821068</v>
      </c>
      <c r="M130" s="190">
        <v>0</v>
      </c>
      <c r="N130" s="190">
        <v>0</v>
      </c>
      <c r="O130" s="184">
        <v>3109468.3795349705</v>
      </c>
      <c r="P130" s="163">
        <v>1894721.2658446166</v>
      </c>
      <c r="Q130" s="163">
        <v>198708.01599915148</v>
      </c>
      <c r="R130" s="189">
        <v>5202897.6613787385</v>
      </c>
      <c r="T130" s="200"/>
      <c r="U130" s="241">
        <v>5202897.6613787385</v>
      </c>
      <c r="V130" s="244">
        <v>27229750.240093857</v>
      </c>
      <c r="W130" s="46">
        <f t="shared" si="3"/>
        <v>-22026852.57871512</v>
      </c>
      <c r="X130" s="46">
        <f t="shared" si="2"/>
        <v>-2791.0355522953773</v>
      </c>
      <c r="Z130" s="155">
        <v>-18.702500683901462</v>
      </c>
      <c r="AA130" s="73">
        <v>0</v>
      </c>
      <c r="AB130" s="73">
        <v>0</v>
      </c>
      <c r="AC130" s="73">
        <v>0</v>
      </c>
      <c r="AD130" s="307">
        <v>0</v>
      </c>
    </row>
    <row r="131" spans="1:30" x14ac:dyDescent="0.2">
      <c r="A131" s="216">
        <v>322</v>
      </c>
      <c r="B131" s="183" t="s">
        <v>127</v>
      </c>
      <c r="C131" s="189">
        <v>6943</v>
      </c>
      <c r="D131" s="189">
        <v>7083611.0388439996</v>
      </c>
      <c r="E131" s="189">
        <v>0</v>
      </c>
      <c r="F131" s="189">
        <v>4998168.5054462468</v>
      </c>
      <c r="G131" s="189">
        <v>12081779.544290246</v>
      </c>
      <c r="H131" s="193">
        <v>1074.69</v>
      </c>
      <c r="I131" s="188">
        <v>7461572.6699999999</v>
      </c>
      <c r="J131" s="188">
        <v>4620206.8742902465</v>
      </c>
      <c r="K131" s="217">
        <v>334979.56353081384</v>
      </c>
      <c r="L131" s="189">
        <v>447001.61770667665</v>
      </c>
      <c r="M131" s="190">
        <v>0</v>
      </c>
      <c r="N131" s="190">
        <v>0</v>
      </c>
      <c r="O131" s="184">
        <v>5402188.0555277374</v>
      </c>
      <c r="P131" s="163">
        <v>1891161.8686698561</v>
      </c>
      <c r="Q131" s="163">
        <v>174813.70439459058</v>
      </c>
      <c r="R131" s="189">
        <v>7468163.6285921838</v>
      </c>
      <c r="T131" s="200"/>
      <c r="U131" s="241">
        <v>7468163.6285921838</v>
      </c>
      <c r="V131" s="244">
        <v>23681581.807425477</v>
      </c>
      <c r="W131" s="46">
        <f t="shared" si="3"/>
        <v>-16213418.178833293</v>
      </c>
      <c r="X131" s="46">
        <f t="shared" si="2"/>
        <v>-2335.2179430841556</v>
      </c>
      <c r="Z131" s="155">
        <v>40.592602603837207</v>
      </c>
      <c r="AA131" s="73">
        <v>11.228795382321621</v>
      </c>
      <c r="AB131" s="73">
        <v>0</v>
      </c>
      <c r="AC131" s="73">
        <v>0</v>
      </c>
      <c r="AD131" s="307">
        <v>0</v>
      </c>
    </row>
    <row r="132" spans="1:30" x14ac:dyDescent="0.2">
      <c r="A132" s="216">
        <v>398</v>
      </c>
      <c r="B132" s="183" t="s">
        <v>128</v>
      </c>
      <c r="C132" s="189">
        <v>118644</v>
      </c>
      <c r="D132" s="189">
        <v>133919124.093446</v>
      </c>
      <c r="E132" s="189">
        <v>0</v>
      </c>
      <c r="F132" s="189">
        <v>15085903.422178796</v>
      </c>
      <c r="G132" s="189">
        <v>149005027.51562479</v>
      </c>
      <c r="H132" s="193">
        <v>1074.69</v>
      </c>
      <c r="I132" s="188">
        <v>127505520.36</v>
      </c>
      <c r="J132" s="188">
        <v>21499507.155624792</v>
      </c>
      <c r="K132" s="217">
        <v>5003826.5841283752</v>
      </c>
      <c r="L132" s="189">
        <v>5981414.4486056324</v>
      </c>
      <c r="M132" s="190">
        <v>0</v>
      </c>
      <c r="N132" s="190">
        <v>0</v>
      </c>
      <c r="O132" s="184">
        <v>32484748.188358799</v>
      </c>
      <c r="P132" s="163">
        <v>14046854.732498936</v>
      </c>
      <c r="Q132" s="163">
        <v>2987267.3403704166</v>
      </c>
      <c r="R132" s="189">
        <v>49518870.261228152</v>
      </c>
      <c r="T132" s="200"/>
      <c r="U132" s="241">
        <v>49518870.261228152</v>
      </c>
      <c r="V132" s="244">
        <v>198818140.14752889</v>
      </c>
      <c r="W132" s="46">
        <f t="shared" si="3"/>
        <v>-149299269.88630074</v>
      </c>
      <c r="X132" s="46">
        <f t="shared" si="2"/>
        <v>-1258.3802795446945</v>
      </c>
      <c r="Z132" s="155">
        <v>97.140668863608695</v>
      </c>
      <c r="AA132" s="73">
        <v>67.77686164209311</v>
      </c>
      <c r="AB132" s="73">
        <v>42.77686164209311</v>
      </c>
      <c r="AC132" s="73">
        <v>17.77686164209311</v>
      </c>
      <c r="AD132" s="307">
        <v>0</v>
      </c>
    </row>
    <row r="133" spans="1:30" x14ac:dyDescent="0.2">
      <c r="A133" s="216">
        <v>399</v>
      </c>
      <c r="B133" s="183" t="s">
        <v>129</v>
      </c>
      <c r="C133" s="189">
        <v>8068</v>
      </c>
      <c r="D133" s="189">
        <v>12055194.508072</v>
      </c>
      <c r="E133" s="189">
        <v>0</v>
      </c>
      <c r="F133" s="189">
        <v>744234.36595392541</v>
      </c>
      <c r="G133" s="189">
        <v>12799428.874025926</v>
      </c>
      <c r="H133" s="193">
        <v>1074.69</v>
      </c>
      <c r="I133" s="188">
        <v>8670598.9199999999</v>
      </c>
      <c r="J133" s="188">
        <v>4128829.9540259261</v>
      </c>
      <c r="K133" s="217">
        <v>204188.9621470882</v>
      </c>
      <c r="L133" s="189">
        <v>459412.19116013817</v>
      </c>
      <c r="M133" s="190">
        <v>0</v>
      </c>
      <c r="N133" s="190">
        <v>0</v>
      </c>
      <c r="O133" s="184">
        <v>4792431.1073331516</v>
      </c>
      <c r="P133" s="163">
        <v>1780107.7840231599</v>
      </c>
      <c r="Q133" s="163">
        <v>203139.41625458113</v>
      </c>
      <c r="R133" s="189">
        <v>6775678.3076108927</v>
      </c>
      <c r="T133" s="200"/>
      <c r="U133" s="241">
        <v>6775678.3076108927</v>
      </c>
      <c r="V133" s="244">
        <v>15799064.852698227</v>
      </c>
      <c r="W133" s="46">
        <f t="shared" si="3"/>
        <v>-9023386.5450873338</v>
      </c>
      <c r="X133" s="46">
        <f t="shared" si="2"/>
        <v>-1118.4167755437945</v>
      </c>
      <c r="Z133" s="155">
        <v>-229.44191719266274</v>
      </c>
      <c r="AA133" s="73">
        <v>-208.80572441417831</v>
      </c>
      <c r="AB133" s="73">
        <v>-183.80572441417831</v>
      </c>
      <c r="AC133" s="73">
        <v>-158.80572441417831</v>
      </c>
      <c r="AD133" s="307">
        <v>-133.80572441417831</v>
      </c>
    </row>
    <row r="134" spans="1:30" x14ac:dyDescent="0.2">
      <c r="A134" s="216">
        <v>400</v>
      </c>
      <c r="B134" s="183" t="s">
        <v>130</v>
      </c>
      <c r="C134" s="189">
        <v>8542</v>
      </c>
      <c r="D134" s="189">
        <v>11332990.007046001</v>
      </c>
      <c r="E134" s="189">
        <v>0</v>
      </c>
      <c r="F134" s="189">
        <v>1285681.4117145059</v>
      </c>
      <c r="G134" s="189">
        <v>12618671.418760506</v>
      </c>
      <c r="H134" s="193">
        <v>1074.69</v>
      </c>
      <c r="I134" s="188">
        <v>9180001.9800000004</v>
      </c>
      <c r="J134" s="188">
        <v>3438669.438760506</v>
      </c>
      <c r="K134" s="217">
        <v>188174.15518022611</v>
      </c>
      <c r="L134" s="189">
        <v>589199.07605916169</v>
      </c>
      <c r="M134" s="190">
        <v>0</v>
      </c>
      <c r="N134" s="190">
        <v>0</v>
      </c>
      <c r="O134" s="184">
        <v>4216042.6699998938</v>
      </c>
      <c r="P134" s="163">
        <v>1885498.4492085949</v>
      </c>
      <c r="Q134" s="163">
        <v>215073.98285159047</v>
      </c>
      <c r="R134" s="189">
        <v>6316615.1020600786</v>
      </c>
      <c r="T134" s="200"/>
      <c r="U134" s="241">
        <v>6316615.1020600786</v>
      </c>
      <c r="V134" s="244">
        <v>20175157.122156255</v>
      </c>
      <c r="W134" s="46">
        <f t="shared" si="3"/>
        <v>-13858542.020096175</v>
      </c>
      <c r="X134" s="46">
        <f t="shared" si="2"/>
        <v>-1622.4001428349538</v>
      </c>
      <c r="Z134" s="155">
        <v>-10.422712008295903</v>
      </c>
      <c r="AA134" s="73">
        <v>0</v>
      </c>
      <c r="AB134" s="73">
        <v>0</v>
      </c>
      <c r="AC134" s="73">
        <v>0</v>
      </c>
      <c r="AD134" s="307">
        <v>0</v>
      </c>
    </row>
    <row r="135" spans="1:30" x14ac:dyDescent="0.2">
      <c r="A135" s="216">
        <v>402</v>
      </c>
      <c r="B135" s="183" t="s">
        <v>131</v>
      </c>
      <c r="C135" s="189">
        <v>10093</v>
      </c>
      <c r="D135" s="189">
        <v>12317858.332873998</v>
      </c>
      <c r="E135" s="189">
        <v>0</v>
      </c>
      <c r="F135" s="189">
        <v>1591358.3990745987</v>
      </c>
      <c r="G135" s="189">
        <v>13909216.731948597</v>
      </c>
      <c r="H135" s="193">
        <v>1074.69</v>
      </c>
      <c r="I135" s="188">
        <v>10846846.17</v>
      </c>
      <c r="J135" s="188">
        <v>3062370.5619485974</v>
      </c>
      <c r="K135" s="217">
        <v>350577.63883487252</v>
      </c>
      <c r="L135" s="189">
        <v>705066.56971492618</v>
      </c>
      <c r="M135" s="190">
        <v>0</v>
      </c>
      <c r="N135" s="190">
        <v>0</v>
      </c>
      <c r="O135" s="184">
        <v>4118014.7704983959</v>
      </c>
      <c r="P135" s="163">
        <v>4014054.5893300143</v>
      </c>
      <c r="Q135" s="163">
        <v>254125.69760256409</v>
      </c>
      <c r="R135" s="189">
        <v>8386195.0574309751</v>
      </c>
      <c r="T135" s="200"/>
      <c r="U135" s="241">
        <v>8386195.0574309751</v>
      </c>
      <c r="V135" s="244">
        <v>31940498.777439196</v>
      </c>
      <c r="W135" s="46">
        <f t="shared" si="3"/>
        <v>-23554303.720008221</v>
      </c>
      <c r="X135" s="46">
        <f t="shared" si="2"/>
        <v>-2333.7267135646707</v>
      </c>
      <c r="Z135" s="155">
        <v>10.033359368074173</v>
      </c>
      <c r="AA135" s="73">
        <v>0</v>
      </c>
      <c r="AB135" s="73">
        <v>0</v>
      </c>
      <c r="AC135" s="73">
        <v>0</v>
      </c>
      <c r="AD135" s="307">
        <v>0</v>
      </c>
    </row>
    <row r="136" spans="1:30" x14ac:dyDescent="0.2">
      <c r="A136" s="216">
        <v>403</v>
      </c>
      <c r="B136" s="183" t="s">
        <v>132</v>
      </c>
      <c r="C136" s="189">
        <v>3259</v>
      </c>
      <c r="D136" s="189">
        <v>3215496.917804</v>
      </c>
      <c r="E136" s="189">
        <v>0</v>
      </c>
      <c r="F136" s="189">
        <v>617245.32500732469</v>
      </c>
      <c r="G136" s="189">
        <v>3832742.2428113245</v>
      </c>
      <c r="H136" s="193">
        <v>1074.69</v>
      </c>
      <c r="I136" s="188">
        <v>3502414.71</v>
      </c>
      <c r="J136" s="188">
        <v>330327.53281132458</v>
      </c>
      <c r="K136" s="217">
        <v>80050.718459296506</v>
      </c>
      <c r="L136" s="189">
        <v>279667.36279672396</v>
      </c>
      <c r="M136" s="190">
        <v>0</v>
      </c>
      <c r="N136" s="190">
        <v>0</v>
      </c>
      <c r="O136" s="184">
        <v>690045.61406734504</v>
      </c>
      <c r="P136" s="163">
        <v>1106325.2796772225</v>
      </c>
      <c r="Q136" s="163">
        <v>82056.43995707485</v>
      </c>
      <c r="R136" s="189">
        <v>1878427.3337016422</v>
      </c>
      <c r="T136" s="200"/>
      <c r="U136" s="241">
        <v>1878427.3337016422</v>
      </c>
      <c r="V136" s="244">
        <v>10762209.218684807</v>
      </c>
      <c r="W136" s="46">
        <f t="shared" si="3"/>
        <v>-8883781.8849831652</v>
      </c>
      <c r="X136" s="46">
        <f t="shared" si="2"/>
        <v>-2725.9226403753191</v>
      </c>
      <c r="Z136" s="155">
        <v>133.76391737253368</v>
      </c>
      <c r="AA136" s="73">
        <v>104.40011015101811</v>
      </c>
      <c r="AB136" s="73">
        <v>79.400110151018112</v>
      </c>
      <c r="AC136" s="73">
        <v>54.400110151018112</v>
      </c>
      <c r="AD136" s="307">
        <v>29.400110151018112</v>
      </c>
    </row>
    <row r="137" spans="1:30" x14ac:dyDescent="0.2">
      <c r="A137" s="216">
        <v>405</v>
      </c>
      <c r="B137" s="183" t="s">
        <v>133</v>
      </c>
      <c r="C137" s="189">
        <v>72794</v>
      </c>
      <c r="D137" s="189">
        <v>81316072.711812004</v>
      </c>
      <c r="E137" s="189">
        <v>0</v>
      </c>
      <c r="F137" s="189">
        <v>10723397.574096706</v>
      </c>
      <c r="G137" s="189">
        <v>92039470.285908714</v>
      </c>
      <c r="H137" s="193">
        <v>1074.69</v>
      </c>
      <c r="I137" s="188">
        <v>78230983.859999999</v>
      </c>
      <c r="J137" s="188">
        <v>13808486.425908715</v>
      </c>
      <c r="K137" s="217">
        <v>2813536.1904931301</v>
      </c>
      <c r="L137" s="189">
        <v>3915839.5028442401</v>
      </c>
      <c r="M137" s="190">
        <v>0</v>
      </c>
      <c r="N137" s="190">
        <v>0</v>
      </c>
      <c r="O137" s="184">
        <v>20537862.119246084</v>
      </c>
      <c r="P137" s="163">
        <v>4384302.1359023321</v>
      </c>
      <c r="Q137" s="163">
        <v>1832837.2170099129</v>
      </c>
      <c r="R137" s="189">
        <v>26755001.472158331</v>
      </c>
      <c r="T137" s="200"/>
      <c r="U137" s="241">
        <v>26755001.472158331</v>
      </c>
      <c r="V137" s="244">
        <v>115242993.39730719</v>
      </c>
      <c r="W137" s="46">
        <f t="shared" si="3"/>
        <v>-88487991.92514886</v>
      </c>
      <c r="X137" s="46">
        <f t="shared" si="2"/>
        <v>-1215.5945809427817</v>
      </c>
      <c r="Z137" s="155">
        <v>-0.76109863414319534</v>
      </c>
      <c r="AA137" s="73">
        <v>0</v>
      </c>
      <c r="AB137" s="73">
        <v>0</v>
      </c>
      <c r="AC137" s="73">
        <v>0</v>
      </c>
      <c r="AD137" s="307">
        <v>0</v>
      </c>
    </row>
    <row r="138" spans="1:30" x14ac:dyDescent="0.2">
      <c r="A138" s="216">
        <v>407</v>
      </c>
      <c r="B138" s="183" t="s">
        <v>134</v>
      </c>
      <c r="C138" s="189">
        <v>2779</v>
      </c>
      <c r="D138" s="189">
        <v>3149437.0943760001</v>
      </c>
      <c r="E138" s="189">
        <v>0</v>
      </c>
      <c r="F138" s="189">
        <v>889536.17811723519</v>
      </c>
      <c r="G138" s="189">
        <v>4038973.2724932353</v>
      </c>
      <c r="H138" s="193">
        <v>1074.69</v>
      </c>
      <c r="I138" s="188">
        <v>2986563.5100000002</v>
      </c>
      <c r="J138" s="188">
        <v>1052409.7624932351</v>
      </c>
      <c r="K138" s="217">
        <v>75547.320959184115</v>
      </c>
      <c r="L138" s="189">
        <v>212539.36783659313</v>
      </c>
      <c r="M138" s="190">
        <v>0</v>
      </c>
      <c r="N138" s="190">
        <v>0</v>
      </c>
      <c r="O138" s="184">
        <v>1340496.4512890123</v>
      </c>
      <c r="P138" s="163">
        <v>998195.04817550594</v>
      </c>
      <c r="Q138" s="163">
        <v>69970.802896812209</v>
      </c>
      <c r="R138" s="189">
        <v>2408662.3023613305</v>
      </c>
      <c r="T138" s="200"/>
      <c r="U138" s="241">
        <v>2408662.3023613305</v>
      </c>
      <c r="V138" s="244">
        <v>7317311.2172996681</v>
      </c>
      <c r="W138" s="46">
        <f t="shared" si="3"/>
        <v>-4908648.9149383381</v>
      </c>
      <c r="X138" s="46">
        <f t="shared" si="2"/>
        <v>-1766.3364213524067</v>
      </c>
      <c r="Z138" s="155">
        <v>115.04639044482934</v>
      </c>
      <c r="AA138" s="73">
        <v>85.68258322331377</v>
      </c>
      <c r="AB138" s="73">
        <v>60.68258322331377</v>
      </c>
      <c r="AC138" s="73">
        <v>35.68258322331377</v>
      </c>
      <c r="AD138" s="307">
        <v>10.68258322331377</v>
      </c>
    </row>
    <row r="139" spans="1:30" x14ac:dyDescent="0.2">
      <c r="A139" s="216">
        <v>408</v>
      </c>
      <c r="B139" s="183" t="s">
        <v>135</v>
      </c>
      <c r="C139" s="189">
        <v>14733</v>
      </c>
      <c r="D139" s="189">
        <v>20975901.840909999</v>
      </c>
      <c r="E139" s="189">
        <v>0</v>
      </c>
      <c r="F139" s="189">
        <v>1581099.180584</v>
      </c>
      <c r="G139" s="189">
        <v>22557001.021493997</v>
      </c>
      <c r="H139" s="193">
        <v>1074.69</v>
      </c>
      <c r="I139" s="188">
        <v>15833407.770000001</v>
      </c>
      <c r="J139" s="188">
        <v>6723593.251493996</v>
      </c>
      <c r="K139" s="217">
        <v>387314.21886494645</v>
      </c>
      <c r="L139" s="189">
        <v>917929.35102323885</v>
      </c>
      <c r="M139" s="190">
        <v>0</v>
      </c>
      <c r="N139" s="190">
        <v>0</v>
      </c>
      <c r="O139" s="184">
        <v>8028836.8213821817</v>
      </c>
      <c r="P139" s="163">
        <v>4581864.3472752078</v>
      </c>
      <c r="Q139" s="163">
        <v>370953.52251843625</v>
      </c>
      <c r="R139" s="189">
        <v>12981654.691175824</v>
      </c>
      <c r="T139" s="200"/>
      <c r="U139" s="241">
        <v>12981654.691175824</v>
      </c>
      <c r="V139" s="244">
        <v>37707366.681303032</v>
      </c>
      <c r="W139" s="46">
        <f t="shared" si="3"/>
        <v>-24725711.990127206</v>
      </c>
      <c r="X139" s="46">
        <f t="shared" si="2"/>
        <v>-1678.2537154773099</v>
      </c>
      <c r="Z139" s="155">
        <v>71.040922206715052</v>
      </c>
      <c r="AA139" s="73">
        <v>41.677114985199481</v>
      </c>
      <c r="AB139" s="73">
        <v>16.677114985199481</v>
      </c>
      <c r="AC139" s="73">
        <v>0</v>
      </c>
      <c r="AD139" s="307">
        <v>0</v>
      </c>
    </row>
    <row r="140" spans="1:30" x14ac:dyDescent="0.2">
      <c r="A140" s="216">
        <v>410</v>
      </c>
      <c r="B140" s="183" t="s">
        <v>136</v>
      </c>
      <c r="C140" s="189">
        <v>18709</v>
      </c>
      <c r="D140" s="189">
        <v>30863018.518968001</v>
      </c>
      <c r="E140" s="189">
        <v>0</v>
      </c>
      <c r="F140" s="189">
        <v>1367027.1119663636</v>
      </c>
      <c r="G140" s="189">
        <v>32230045.630934365</v>
      </c>
      <c r="H140" s="193">
        <v>1074.69</v>
      </c>
      <c r="I140" s="188">
        <v>20106375.210000001</v>
      </c>
      <c r="J140" s="188">
        <v>12123670.420934364</v>
      </c>
      <c r="K140" s="217">
        <v>644460.39363792923</v>
      </c>
      <c r="L140" s="189">
        <v>877579.52008948661</v>
      </c>
      <c r="M140" s="190">
        <v>0</v>
      </c>
      <c r="N140" s="190">
        <v>0</v>
      </c>
      <c r="O140" s="184">
        <v>13645710.33466178</v>
      </c>
      <c r="P140" s="163">
        <v>5578705.1553684361</v>
      </c>
      <c r="Q140" s="163">
        <v>471062.8828342784</v>
      </c>
      <c r="R140" s="189">
        <v>19695478.372864492</v>
      </c>
      <c r="T140" s="200"/>
      <c r="U140" s="241">
        <v>19695478.372864492</v>
      </c>
      <c r="V140" s="244">
        <v>38929782.400935791</v>
      </c>
      <c r="W140" s="46">
        <f t="shared" si="3"/>
        <v>-19234304.028071299</v>
      </c>
      <c r="X140" s="46">
        <f t="shared" si="2"/>
        <v>-1028.0776112069752</v>
      </c>
      <c r="Z140" s="155">
        <v>-112.2560485947231</v>
      </c>
      <c r="AA140" s="73">
        <v>-91.619855816238697</v>
      </c>
      <c r="AB140" s="73">
        <v>-66.619855816238697</v>
      </c>
      <c r="AC140" s="73">
        <v>-41.619855816238697</v>
      </c>
      <c r="AD140" s="307">
        <v>-16.619855816238697</v>
      </c>
    </row>
    <row r="141" spans="1:30" x14ac:dyDescent="0.2">
      <c r="A141" s="216">
        <v>416</v>
      </c>
      <c r="B141" s="183" t="s">
        <v>137</v>
      </c>
      <c r="C141" s="189">
        <v>3116</v>
      </c>
      <c r="D141" s="189">
        <v>4275308.0763400001</v>
      </c>
      <c r="E141" s="189">
        <v>0</v>
      </c>
      <c r="F141" s="189">
        <v>367556.99728795531</v>
      </c>
      <c r="G141" s="189">
        <v>4642865.0736279553</v>
      </c>
      <c r="H141" s="193">
        <v>1074.69</v>
      </c>
      <c r="I141" s="188">
        <v>3348734.04</v>
      </c>
      <c r="J141" s="188">
        <v>1294131.0336279552</v>
      </c>
      <c r="K141" s="217">
        <v>95982.803044283763</v>
      </c>
      <c r="L141" s="189">
        <v>190415.38426352167</v>
      </c>
      <c r="M141" s="190">
        <v>0</v>
      </c>
      <c r="N141" s="190">
        <v>0</v>
      </c>
      <c r="O141" s="184">
        <v>1580529.2209357608</v>
      </c>
      <c r="P141" s="163">
        <v>998878.20951245073</v>
      </c>
      <c r="Q141" s="163">
        <v>78455.927249538276</v>
      </c>
      <c r="R141" s="189">
        <v>2657863.35769775</v>
      </c>
      <c r="T141" s="200"/>
      <c r="U141" s="241">
        <v>2657863.35769775</v>
      </c>
      <c r="V141" s="244">
        <v>6931252.2604968091</v>
      </c>
      <c r="W141" s="46">
        <f t="shared" si="3"/>
        <v>-4273388.9027990587</v>
      </c>
      <c r="X141" s="46">
        <f t="shared" si="2"/>
        <v>-1371.4341793321755</v>
      </c>
      <c r="Z141" s="155">
        <v>110.87540264521976</v>
      </c>
      <c r="AA141" s="73">
        <v>81.511595423704193</v>
      </c>
      <c r="AB141" s="73">
        <v>56.511595423704193</v>
      </c>
      <c r="AC141" s="73">
        <v>31.511595423704193</v>
      </c>
      <c r="AD141" s="307">
        <v>6.5115954237041933</v>
      </c>
    </row>
    <row r="142" spans="1:30" x14ac:dyDescent="0.2">
      <c r="A142" s="216">
        <v>418</v>
      </c>
      <c r="B142" s="219" t="s">
        <v>138</v>
      </c>
      <c r="C142" s="189">
        <v>22233</v>
      </c>
      <c r="D142" s="189">
        <v>38512880.112333998</v>
      </c>
      <c r="E142" s="189">
        <v>0</v>
      </c>
      <c r="F142" s="189">
        <v>1412360.8250579839</v>
      </c>
      <c r="G142" s="189">
        <v>39925240.937391981</v>
      </c>
      <c r="H142" s="193">
        <v>1074.69</v>
      </c>
      <c r="I142" s="188">
        <v>23893582.77</v>
      </c>
      <c r="J142" s="188">
        <v>16031658.167391982</v>
      </c>
      <c r="K142" s="217">
        <v>688408.67645358923</v>
      </c>
      <c r="L142" s="189">
        <v>833994.91452502855</v>
      </c>
      <c r="M142" s="190">
        <v>0</v>
      </c>
      <c r="N142" s="190">
        <v>0</v>
      </c>
      <c r="O142" s="184">
        <v>17554061.758370601</v>
      </c>
      <c r="P142" s="163">
        <v>1255087.8210241715</v>
      </c>
      <c r="Q142" s="163">
        <v>559791.60158503987</v>
      </c>
      <c r="R142" s="189">
        <v>19368941.180979811</v>
      </c>
      <c r="T142" s="200"/>
      <c r="U142" s="241">
        <v>19368941.180979811</v>
      </c>
      <c r="V142" s="244">
        <v>29456377.605114531</v>
      </c>
      <c r="W142" s="46">
        <f t="shared" si="3"/>
        <v>-10087436.42413472</v>
      </c>
      <c r="X142" s="46">
        <f t="shared" si="2"/>
        <v>-453.71458751111953</v>
      </c>
      <c r="Z142" s="155">
        <v>-60.906273721335879</v>
      </c>
      <c r="AA142" s="73">
        <v>-40.27008094285145</v>
      </c>
      <c r="AB142" s="73">
        <v>-15.27008094285145</v>
      </c>
      <c r="AC142" s="73">
        <v>0</v>
      </c>
      <c r="AD142" s="307">
        <v>0</v>
      </c>
    </row>
    <row r="143" spans="1:30" x14ac:dyDescent="0.2">
      <c r="A143" s="216">
        <v>420</v>
      </c>
      <c r="B143" s="183" t="s">
        <v>139</v>
      </c>
      <c r="C143" s="189">
        <v>10015</v>
      </c>
      <c r="D143" s="189">
        <v>11137446.831092</v>
      </c>
      <c r="E143" s="189">
        <v>0</v>
      </c>
      <c r="F143" s="189">
        <v>1485043.1465077624</v>
      </c>
      <c r="G143" s="189">
        <v>12622489.977599762</v>
      </c>
      <c r="H143" s="193">
        <v>1074.69</v>
      </c>
      <c r="I143" s="188">
        <v>10763020.35</v>
      </c>
      <c r="J143" s="188">
        <v>1859469.6275997628</v>
      </c>
      <c r="K143" s="217">
        <v>324968.53374224441</v>
      </c>
      <c r="L143" s="189">
        <v>661609.28542055783</v>
      </c>
      <c r="M143" s="190">
        <v>0</v>
      </c>
      <c r="N143" s="190">
        <v>0</v>
      </c>
      <c r="O143" s="184">
        <v>2846047.4467625651</v>
      </c>
      <c r="P143" s="163">
        <v>2693771.0859107571</v>
      </c>
      <c r="Q143" s="163">
        <v>252161.78158027143</v>
      </c>
      <c r="R143" s="189">
        <v>5791980.3142535929</v>
      </c>
      <c r="T143" s="200"/>
      <c r="U143" s="241">
        <v>5791980.3142535929</v>
      </c>
      <c r="V143" s="244">
        <v>27220506.052900091</v>
      </c>
      <c r="W143" s="46">
        <f t="shared" si="3"/>
        <v>-21428525.7386465</v>
      </c>
      <c r="X143" s="46">
        <f t="shared" ref="X143:X206" si="4">W143/C143</f>
        <v>-2139.6431092008488</v>
      </c>
      <c r="Z143" s="155">
        <v>141.26134263678543</v>
      </c>
      <c r="AA143" s="73">
        <v>111.89753541526986</v>
      </c>
      <c r="AB143" s="73">
        <v>86.897535415269857</v>
      </c>
      <c r="AC143" s="73">
        <v>61.897535415269857</v>
      </c>
      <c r="AD143" s="307">
        <v>36.897535415269857</v>
      </c>
    </row>
    <row r="144" spans="1:30" x14ac:dyDescent="0.2">
      <c r="A144" s="216">
        <v>421</v>
      </c>
      <c r="B144" s="183" t="s">
        <v>140</v>
      </c>
      <c r="C144" s="189">
        <v>817</v>
      </c>
      <c r="D144" s="189">
        <v>943709.3349260001</v>
      </c>
      <c r="E144" s="189">
        <v>0</v>
      </c>
      <c r="F144" s="189">
        <v>470396.57708909118</v>
      </c>
      <c r="G144" s="189">
        <v>1414105.9120150912</v>
      </c>
      <c r="H144" s="193">
        <v>1074.69</v>
      </c>
      <c r="I144" s="188">
        <v>878021.7300000001</v>
      </c>
      <c r="J144" s="188">
        <v>536084.18201509106</v>
      </c>
      <c r="K144" s="217">
        <v>63730.163282515707</v>
      </c>
      <c r="L144" s="189">
        <v>71226.273892188212</v>
      </c>
      <c r="M144" s="190">
        <v>0</v>
      </c>
      <c r="N144" s="190">
        <v>0</v>
      </c>
      <c r="O144" s="184">
        <v>671040.61918979499</v>
      </c>
      <c r="P144" s="163">
        <v>270445.85092067375</v>
      </c>
      <c r="Q144" s="163">
        <v>20570.761412988693</v>
      </c>
      <c r="R144" s="189">
        <v>962057.23152345745</v>
      </c>
      <c r="T144" s="200"/>
      <c r="U144" s="241">
        <v>962057.23152345745</v>
      </c>
      <c r="V144" s="244">
        <v>3265994.5714921611</v>
      </c>
      <c r="W144" s="46">
        <f t="shared" ref="W144:W207" si="5">U144-V144</f>
        <v>-2303937.3399687037</v>
      </c>
      <c r="X144" s="46">
        <f t="shared" si="4"/>
        <v>-2819.9967441477402</v>
      </c>
      <c r="Z144" s="155">
        <v>-10.544421077326099</v>
      </c>
      <c r="AA144" s="73">
        <v>0</v>
      </c>
      <c r="AB144" s="73">
        <v>0</v>
      </c>
      <c r="AC144" s="73">
        <v>0</v>
      </c>
      <c r="AD144" s="307">
        <v>0</v>
      </c>
    </row>
    <row r="145" spans="1:30" x14ac:dyDescent="0.2">
      <c r="A145" s="216">
        <v>422</v>
      </c>
      <c r="B145" s="183" t="s">
        <v>141</v>
      </c>
      <c r="C145" s="189">
        <v>12117</v>
      </c>
      <c r="D145" s="189">
        <v>10765102.985944001</v>
      </c>
      <c r="E145" s="189">
        <v>0</v>
      </c>
      <c r="F145" s="189">
        <v>4473963.1593154008</v>
      </c>
      <c r="G145" s="189">
        <v>15239066.145259403</v>
      </c>
      <c r="H145" s="193">
        <v>1074.69</v>
      </c>
      <c r="I145" s="188">
        <v>13022018.73</v>
      </c>
      <c r="J145" s="188">
        <v>2217047.4152594022</v>
      </c>
      <c r="K145" s="217">
        <v>1122454.4665452489</v>
      </c>
      <c r="L145" s="189">
        <v>838572.2931131128</v>
      </c>
      <c r="M145" s="190">
        <v>0</v>
      </c>
      <c r="N145" s="190">
        <v>0</v>
      </c>
      <c r="O145" s="184">
        <v>4178074.174917764</v>
      </c>
      <c r="P145" s="163">
        <v>3227759.7734170486</v>
      </c>
      <c r="Q145" s="163">
        <v>305086.80054000486</v>
      </c>
      <c r="R145" s="189">
        <v>7710920.748874818</v>
      </c>
      <c r="T145" s="200"/>
      <c r="U145" s="241">
        <v>7710920.748874818</v>
      </c>
      <c r="V145" s="244">
        <v>40608125.979690641</v>
      </c>
      <c r="W145" s="46">
        <f t="shared" si="5"/>
        <v>-32897205.230815824</v>
      </c>
      <c r="X145" s="46">
        <f t="shared" si="4"/>
        <v>-2714.9628811435027</v>
      </c>
      <c r="Z145" s="155">
        <v>122.96012859726892</v>
      </c>
      <c r="AA145" s="73">
        <v>93.596321375753348</v>
      </c>
      <c r="AB145" s="73">
        <v>68.596321375753348</v>
      </c>
      <c r="AC145" s="73">
        <v>43.596321375753348</v>
      </c>
      <c r="AD145" s="307">
        <v>18.596321375753348</v>
      </c>
    </row>
    <row r="146" spans="1:30" x14ac:dyDescent="0.2">
      <c r="A146" s="220">
        <v>423</v>
      </c>
      <c r="B146" s="183" t="s">
        <v>142</v>
      </c>
      <c r="C146" s="189">
        <v>19209</v>
      </c>
      <c r="D146" s="189">
        <v>29970189.069032002</v>
      </c>
      <c r="E146" s="189">
        <v>0</v>
      </c>
      <c r="F146" s="189">
        <v>1394396.8656423176</v>
      </c>
      <c r="G146" s="189">
        <v>31364585.934674319</v>
      </c>
      <c r="H146" s="193">
        <v>1074.69</v>
      </c>
      <c r="I146" s="188">
        <v>20643720.210000001</v>
      </c>
      <c r="J146" s="188">
        <v>10720865.724674318</v>
      </c>
      <c r="K146" s="217">
        <v>491528.56161120662</v>
      </c>
      <c r="L146" s="189">
        <v>735236.47922720341</v>
      </c>
      <c r="M146" s="190">
        <v>0</v>
      </c>
      <c r="N146" s="190">
        <v>0</v>
      </c>
      <c r="O146" s="184">
        <v>11947630.765512729</v>
      </c>
      <c r="P146" s="163">
        <v>1272605.353550158</v>
      </c>
      <c r="Q146" s="163">
        <v>483652.08810538531</v>
      </c>
      <c r="R146" s="189">
        <v>13703888.207168274</v>
      </c>
      <c r="T146" s="200"/>
      <c r="U146" s="241">
        <v>13703888.207168274</v>
      </c>
      <c r="V146" s="244">
        <v>23400617.002363291</v>
      </c>
      <c r="W146" s="46">
        <f t="shared" si="5"/>
        <v>-9696728.795195017</v>
      </c>
      <c r="X146" s="46">
        <f t="shared" si="4"/>
        <v>-504.8013324584839</v>
      </c>
      <c r="Z146" s="155">
        <v>-29.792314908518353</v>
      </c>
      <c r="AA146" s="73">
        <v>-9.1561221300339426</v>
      </c>
      <c r="AB146" s="73">
        <v>0</v>
      </c>
      <c r="AC146" s="73">
        <v>0</v>
      </c>
      <c r="AD146" s="307">
        <v>0</v>
      </c>
    </row>
    <row r="147" spans="1:30" x14ac:dyDescent="0.2">
      <c r="A147" s="216">
        <v>425</v>
      </c>
      <c r="B147" s="183" t="s">
        <v>143</v>
      </c>
      <c r="C147" s="189">
        <v>9740</v>
      </c>
      <c r="D147" s="189">
        <v>24124985.969358001</v>
      </c>
      <c r="E147" s="189">
        <v>0</v>
      </c>
      <c r="F147" s="189">
        <v>789238.68117915082</v>
      </c>
      <c r="G147" s="189">
        <v>24914224.650537152</v>
      </c>
      <c r="H147" s="193">
        <v>1074.69</v>
      </c>
      <c r="I147" s="188">
        <v>10467480.6</v>
      </c>
      <c r="J147" s="188">
        <v>14446744.050537152</v>
      </c>
      <c r="K147" s="217">
        <v>316090.30388836499</v>
      </c>
      <c r="L147" s="189">
        <v>349251.50632953056</v>
      </c>
      <c r="M147" s="190">
        <v>0</v>
      </c>
      <c r="N147" s="190">
        <v>0</v>
      </c>
      <c r="O147" s="184">
        <v>15112085.860755049</v>
      </c>
      <c r="P147" s="163">
        <v>3962791.6797809638</v>
      </c>
      <c r="Q147" s="163">
        <v>245237.71868116263</v>
      </c>
      <c r="R147" s="189">
        <v>19320115.259217177</v>
      </c>
      <c r="T147" s="200"/>
      <c r="U147" s="241">
        <v>19320115.259217177</v>
      </c>
      <c r="V147" s="244">
        <v>25759304.539639689</v>
      </c>
      <c r="W147" s="46">
        <f t="shared" si="5"/>
        <v>-6439189.2804225124</v>
      </c>
      <c r="X147" s="46">
        <f t="shared" si="4"/>
        <v>-661.1077289961512</v>
      </c>
      <c r="Z147" s="155">
        <v>-177.98853669122749</v>
      </c>
      <c r="AA147" s="73">
        <v>-157.35234391274307</v>
      </c>
      <c r="AB147" s="73">
        <v>-132.35234391274307</v>
      </c>
      <c r="AC147" s="73">
        <v>-107.35234391274307</v>
      </c>
      <c r="AD147" s="307">
        <v>-82.352343912743066</v>
      </c>
    </row>
    <row r="148" spans="1:30" x14ac:dyDescent="0.2">
      <c r="A148" s="216">
        <v>426</v>
      </c>
      <c r="B148" s="183" t="s">
        <v>144</v>
      </c>
      <c r="C148" s="189">
        <v>12335</v>
      </c>
      <c r="D148" s="189">
        <v>17554862.815448001</v>
      </c>
      <c r="E148" s="189">
        <v>0</v>
      </c>
      <c r="F148" s="189">
        <v>1208057.9863371591</v>
      </c>
      <c r="G148" s="189">
        <v>18762920.80178516</v>
      </c>
      <c r="H148" s="193">
        <v>1074.69</v>
      </c>
      <c r="I148" s="188">
        <v>13256301.15</v>
      </c>
      <c r="J148" s="188">
        <v>5506619.6517851595</v>
      </c>
      <c r="K148" s="217">
        <v>406867.58397831826</v>
      </c>
      <c r="L148" s="189">
        <v>755267.74513648753</v>
      </c>
      <c r="M148" s="190">
        <v>0</v>
      </c>
      <c r="N148" s="190">
        <v>0</v>
      </c>
      <c r="O148" s="184">
        <v>6668754.9808999654</v>
      </c>
      <c r="P148" s="163">
        <v>4653919.0560215609</v>
      </c>
      <c r="Q148" s="163">
        <v>310575.69403820747</v>
      </c>
      <c r="R148" s="189">
        <v>11633249.730959734</v>
      </c>
      <c r="T148" s="200"/>
      <c r="U148" s="241">
        <v>11633249.730959734</v>
      </c>
      <c r="V148" s="244">
        <v>30500886.512548685</v>
      </c>
      <c r="W148" s="46">
        <f t="shared" si="5"/>
        <v>-18867636.781588949</v>
      </c>
      <c r="X148" s="46">
        <f t="shared" si="4"/>
        <v>-1529.6016847660276</v>
      </c>
      <c r="Z148" s="155">
        <v>-20.599891021529231</v>
      </c>
      <c r="AA148" s="73">
        <v>0</v>
      </c>
      <c r="AB148" s="73">
        <v>0</v>
      </c>
      <c r="AC148" s="73">
        <v>0</v>
      </c>
      <c r="AD148" s="307">
        <v>0</v>
      </c>
    </row>
    <row r="149" spans="1:30" x14ac:dyDescent="0.2">
      <c r="A149" s="216">
        <v>430</v>
      </c>
      <c r="B149" s="183" t="s">
        <v>145</v>
      </c>
      <c r="C149" s="189">
        <v>16607</v>
      </c>
      <c r="D149" s="189">
        <v>18549888.859185997</v>
      </c>
      <c r="E149" s="189">
        <v>0</v>
      </c>
      <c r="F149" s="189">
        <v>1916334.497065179</v>
      </c>
      <c r="G149" s="189">
        <v>20466223.356251176</v>
      </c>
      <c r="H149" s="193">
        <v>1074.69</v>
      </c>
      <c r="I149" s="188">
        <v>17847376.830000002</v>
      </c>
      <c r="J149" s="188">
        <v>2618846.5262511745</v>
      </c>
      <c r="K149" s="217">
        <v>482379.04571186838</v>
      </c>
      <c r="L149" s="189">
        <v>1157336.3955349827</v>
      </c>
      <c r="M149" s="190">
        <v>0</v>
      </c>
      <c r="N149" s="190">
        <v>0</v>
      </c>
      <c r="O149" s="184">
        <v>4258561.9674980259</v>
      </c>
      <c r="P149" s="163">
        <v>5166099.2005275013</v>
      </c>
      <c r="Q149" s="163">
        <v>418137.86387454491</v>
      </c>
      <c r="R149" s="189">
        <v>9842799.0319000725</v>
      </c>
      <c r="T149" s="200"/>
      <c r="U149" s="241">
        <v>9842799.0319000725</v>
      </c>
      <c r="V149" s="244">
        <v>45114787.507397637</v>
      </c>
      <c r="W149" s="46">
        <f t="shared" si="5"/>
        <v>-35271988.475497566</v>
      </c>
      <c r="X149" s="46">
        <f t="shared" si="4"/>
        <v>-2123.9229527005218</v>
      </c>
      <c r="Z149" s="155">
        <v>-12.564114777552106</v>
      </c>
      <c r="AA149" s="73">
        <v>0</v>
      </c>
      <c r="AB149" s="73">
        <v>0</v>
      </c>
      <c r="AC149" s="73">
        <v>0</v>
      </c>
      <c r="AD149" s="307">
        <v>0</v>
      </c>
    </row>
    <row r="150" spans="1:30" x14ac:dyDescent="0.2">
      <c r="A150" s="216">
        <v>433</v>
      </c>
      <c r="B150" s="183" t="s">
        <v>146</v>
      </c>
      <c r="C150" s="189">
        <v>8291</v>
      </c>
      <c r="D150" s="189">
        <v>12019118.413592</v>
      </c>
      <c r="E150" s="189">
        <v>0</v>
      </c>
      <c r="F150" s="189">
        <v>1019663.144427691</v>
      </c>
      <c r="G150" s="189">
        <v>13038781.55801969</v>
      </c>
      <c r="H150" s="193">
        <v>1074.69</v>
      </c>
      <c r="I150" s="188">
        <v>8910254.790000001</v>
      </c>
      <c r="J150" s="188">
        <v>4128526.7680196892</v>
      </c>
      <c r="K150" s="217">
        <v>211255.00714138692</v>
      </c>
      <c r="L150" s="189">
        <v>504082.20430906955</v>
      </c>
      <c r="M150" s="190">
        <v>0</v>
      </c>
      <c r="N150" s="190">
        <v>0</v>
      </c>
      <c r="O150" s="184">
        <v>4843863.9794701459</v>
      </c>
      <c r="P150" s="163">
        <v>2268624.8933854895</v>
      </c>
      <c r="Q150" s="163">
        <v>208754.20180549478</v>
      </c>
      <c r="R150" s="189">
        <v>7321243.0746611301</v>
      </c>
      <c r="T150" s="200"/>
      <c r="U150" s="241">
        <v>7321243.0746611301</v>
      </c>
      <c r="V150" s="244">
        <v>17216306.233088262</v>
      </c>
      <c r="W150" s="46">
        <f t="shared" si="5"/>
        <v>-9895063.1584271323</v>
      </c>
      <c r="X150" s="46">
        <f t="shared" si="4"/>
        <v>-1193.4704086873878</v>
      </c>
      <c r="Z150" s="155">
        <v>34.455745986355396</v>
      </c>
      <c r="AA150" s="73">
        <v>5.0919387648398242</v>
      </c>
      <c r="AB150" s="73">
        <v>0</v>
      </c>
      <c r="AC150" s="73">
        <v>0</v>
      </c>
      <c r="AD150" s="307">
        <v>0</v>
      </c>
    </row>
    <row r="151" spans="1:30" x14ac:dyDescent="0.2">
      <c r="A151" s="216">
        <v>434</v>
      </c>
      <c r="B151" s="183" t="s">
        <v>147</v>
      </c>
      <c r="C151" s="189">
        <v>15480</v>
      </c>
      <c r="D151" s="189">
        <v>17696254.967586</v>
      </c>
      <c r="E151" s="189">
        <v>0</v>
      </c>
      <c r="F151" s="189">
        <v>4124522.9222674631</v>
      </c>
      <c r="G151" s="189">
        <v>21820777.889853463</v>
      </c>
      <c r="H151" s="193">
        <v>1074.69</v>
      </c>
      <c r="I151" s="188">
        <v>16636201.200000001</v>
      </c>
      <c r="J151" s="188">
        <v>5184576.6898534615</v>
      </c>
      <c r="K151" s="217">
        <v>492074.1068446968</v>
      </c>
      <c r="L151" s="189">
        <v>889024.11092322716</v>
      </c>
      <c r="M151" s="190">
        <v>0</v>
      </c>
      <c r="N151" s="190">
        <v>0</v>
      </c>
      <c r="O151" s="184">
        <v>6565674.9076213855</v>
      </c>
      <c r="P151" s="163">
        <v>-250822.79001545475</v>
      </c>
      <c r="Q151" s="163">
        <v>389761.79519346997</v>
      </c>
      <c r="R151" s="189">
        <v>6704613.9127994012</v>
      </c>
      <c r="T151" s="200"/>
      <c r="U151" s="241">
        <v>6704613.9127994012</v>
      </c>
      <c r="V151" s="244">
        <v>27615712.582599286</v>
      </c>
      <c r="W151" s="46">
        <f t="shared" si="5"/>
        <v>-20911098.669799887</v>
      </c>
      <c r="X151" s="46">
        <f t="shared" si="4"/>
        <v>-1350.8461672997344</v>
      </c>
      <c r="Z151" s="155">
        <v>-1.6369564037662911</v>
      </c>
      <c r="AA151" s="73">
        <v>0</v>
      </c>
      <c r="AB151" s="73">
        <v>0</v>
      </c>
      <c r="AC151" s="73">
        <v>0</v>
      </c>
      <c r="AD151" s="307">
        <v>0</v>
      </c>
    </row>
    <row r="152" spans="1:30" x14ac:dyDescent="0.2">
      <c r="A152" s="216">
        <v>435</v>
      </c>
      <c r="B152" s="183" t="s">
        <v>148</v>
      </c>
      <c r="C152" s="189">
        <v>761</v>
      </c>
      <c r="D152" s="189">
        <v>650022.64560799999</v>
      </c>
      <c r="E152" s="189">
        <v>0</v>
      </c>
      <c r="F152" s="189">
        <v>229765.87042749987</v>
      </c>
      <c r="G152" s="189">
        <v>879788.51603549987</v>
      </c>
      <c r="H152" s="193">
        <v>1074.69</v>
      </c>
      <c r="I152" s="188">
        <v>817839.09000000008</v>
      </c>
      <c r="J152" s="188">
        <v>61949.426035499782</v>
      </c>
      <c r="K152" s="217">
        <v>47007.312848996546</v>
      </c>
      <c r="L152" s="189">
        <v>68865.519040121842</v>
      </c>
      <c r="M152" s="190">
        <v>0</v>
      </c>
      <c r="N152" s="190">
        <v>0</v>
      </c>
      <c r="O152" s="184">
        <v>177822.25792461817</v>
      </c>
      <c r="P152" s="163">
        <v>162496.65367486436</v>
      </c>
      <c r="Q152" s="163">
        <v>19160.770422624719</v>
      </c>
      <c r="R152" s="189">
        <v>359479.68202210724</v>
      </c>
      <c r="T152" s="200"/>
      <c r="U152" s="241">
        <v>359479.68202210724</v>
      </c>
      <c r="V152" s="244">
        <v>3321370.4751840318</v>
      </c>
      <c r="W152" s="46">
        <f t="shared" si="5"/>
        <v>-2961890.7931619245</v>
      </c>
      <c r="X152" s="46">
        <f t="shared" si="4"/>
        <v>-3892.1035389775616</v>
      </c>
      <c r="Z152" s="155">
        <v>594.80756621637465</v>
      </c>
      <c r="AA152" s="73">
        <v>565.44375899485908</v>
      </c>
      <c r="AB152" s="73">
        <v>540.44375899485908</v>
      </c>
      <c r="AC152" s="73">
        <v>515.44375899485908</v>
      </c>
      <c r="AD152" s="307">
        <v>490.44375899485908</v>
      </c>
    </row>
    <row r="153" spans="1:30" x14ac:dyDescent="0.2">
      <c r="A153" s="216">
        <v>436</v>
      </c>
      <c r="B153" s="183" t="s">
        <v>149</v>
      </c>
      <c r="C153" s="189">
        <v>2074</v>
      </c>
      <c r="D153" s="189">
        <v>4315608.9668179993</v>
      </c>
      <c r="E153" s="189">
        <v>0</v>
      </c>
      <c r="F153" s="189">
        <v>252747.10817287708</v>
      </c>
      <c r="G153" s="189">
        <v>4568356.074990876</v>
      </c>
      <c r="H153" s="193">
        <v>1074.69</v>
      </c>
      <c r="I153" s="188">
        <v>2228907.06</v>
      </c>
      <c r="J153" s="188">
        <v>2339449.014990876</v>
      </c>
      <c r="K153" s="217">
        <v>60847.767335149605</v>
      </c>
      <c r="L153" s="189">
        <v>111642.29658579332</v>
      </c>
      <c r="M153" s="190">
        <v>0</v>
      </c>
      <c r="N153" s="190">
        <v>0</v>
      </c>
      <c r="O153" s="184">
        <v>2511939.0789118186</v>
      </c>
      <c r="P153" s="163">
        <v>1136306.7870860512</v>
      </c>
      <c r="Q153" s="163">
        <v>52220.023464551465</v>
      </c>
      <c r="R153" s="189">
        <v>3700465.8894624212</v>
      </c>
      <c r="T153" s="200"/>
      <c r="U153" s="241">
        <v>3700465.8894624212</v>
      </c>
      <c r="V153" s="244">
        <v>6662484.9649950759</v>
      </c>
      <c r="W153" s="46">
        <f t="shared" si="5"/>
        <v>-2962019.0755326548</v>
      </c>
      <c r="X153" s="46">
        <f t="shared" si="4"/>
        <v>-1428.1673459656001</v>
      </c>
      <c r="Z153" s="155">
        <v>-131.56946297451509</v>
      </c>
      <c r="AA153" s="73">
        <v>-110.93327019603069</v>
      </c>
      <c r="AB153" s="73">
        <v>-85.933270196030691</v>
      </c>
      <c r="AC153" s="73">
        <v>-60.933270196030691</v>
      </c>
      <c r="AD153" s="307">
        <v>-35.933270196030691</v>
      </c>
    </row>
    <row r="154" spans="1:30" x14ac:dyDescent="0.2">
      <c r="A154" s="216">
        <v>440</v>
      </c>
      <c r="B154" s="183" t="s">
        <v>150</v>
      </c>
      <c r="C154" s="189">
        <v>5107</v>
      </c>
      <c r="D154" s="189">
        <v>10812059.799448</v>
      </c>
      <c r="E154" s="189">
        <v>0</v>
      </c>
      <c r="F154" s="189">
        <v>1644109.1900190839</v>
      </c>
      <c r="G154" s="189">
        <v>12456168.989467084</v>
      </c>
      <c r="H154" s="193">
        <v>1074.69</v>
      </c>
      <c r="I154" s="188">
        <v>5488441.8300000001</v>
      </c>
      <c r="J154" s="188">
        <v>6967727.1594670843</v>
      </c>
      <c r="K154" s="217">
        <v>87380.145501052088</v>
      </c>
      <c r="L154" s="189">
        <v>266048.16546571348</v>
      </c>
      <c r="M154" s="190">
        <v>0</v>
      </c>
      <c r="N154" s="190">
        <v>0</v>
      </c>
      <c r="O154" s="184">
        <v>7321155.4704338498</v>
      </c>
      <c r="P154" s="163">
        <v>2141270.8004294406</v>
      </c>
      <c r="Q154" s="163">
        <v>128586.14263908599</v>
      </c>
      <c r="R154" s="189">
        <v>9591012.4135023765</v>
      </c>
      <c r="T154" s="200"/>
      <c r="U154" s="241">
        <v>9591012.4135023765</v>
      </c>
      <c r="V154" s="244">
        <v>14913715.918008259</v>
      </c>
      <c r="W154" s="46">
        <f t="shared" si="5"/>
        <v>-5322703.504505882</v>
      </c>
      <c r="X154" s="46">
        <f t="shared" si="4"/>
        <v>-1042.2368326817862</v>
      </c>
      <c r="Z154" s="155">
        <v>-141.40700772998099</v>
      </c>
      <c r="AA154" s="73">
        <v>-120.77081495149659</v>
      </c>
      <c r="AB154" s="73">
        <v>-95.77081495149659</v>
      </c>
      <c r="AC154" s="73">
        <v>-70.77081495149659</v>
      </c>
      <c r="AD154" s="307">
        <v>-45.77081495149659</v>
      </c>
    </row>
    <row r="155" spans="1:30" x14ac:dyDescent="0.2">
      <c r="A155" s="216">
        <v>441</v>
      </c>
      <c r="B155" s="183" t="s">
        <v>151</v>
      </c>
      <c r="C155" s="189">
        <v>4949</v>
      </c>
      <c r="D155" s="189">
        <v>5249972.4791819993</v>
      </c>
      <c r="E155" s="189">
        <v>0</v>
      </c>
      <c r="F155" s="189">
        <v>1041358.2835266028</v>
      </c>
      <c r="G155" s="189">
        <v>6291330.7627086025</v>
      </c>
      <c r="H155" s="193">
        <v>1074.69</v>
      </c>
      <c r="I155" s="188">
        <v>5318640.8100000005</v>
      </c>
      <c r="J155" s="188">
        <v>972689.95270860195</v>
      </c>
      <c r="K155" s="217">
        <v>239864.90927474503</v>
      </c>
      <c r="L155" s="189">
        <v>344893.38988100248</v>
      </c>
      <c r="M155" s="190">
        <v>0</v>
      </c>
      <c r="N155" s="190">
        <v>0</v>
      </c>
      <c r="O155" s="184">
        <v>1557448.2518643495</v>
      </c>
      <c r="P155" s="163">
        <v>833378.76347743999</v>
      </c>
      <c r="Q155" s="163">
        <v>124607.9537734162</v>
      </c>
      <c r="R155" s="189">
        <v>2515434.9691152056</v>
      </c>
      <c r="T155" s="200"/>
      <c r="U155" s="241">
        <v>2515434.9691152056</v>
      </c>
      <c r="V155" s="244">
        <v>12708856.704272972</v>
      </c>
      <c r="W155" s="46">
        <f t="shared" si="5"/>
        <v>-10193421.735157767</v>
      </c>
      <c r="X155" s="46">
        <f t="shared" si="4"/>
        <v>-2059.6932178536608</v>
      </c>
      <c r="Z155" s="155">
        <v>27.455266201931963</v>
      </c>
      <c r="AA155" s="73">
        <v>0</v>
      </c>
      <c r="AB155" s="73">
        <v>0</v>
      </c>
      <c r="AC155" s="73">
        <v>0</v>
      </c>
      <c r="AD155" s="307">
        <v>0</v>
      </c>
    </row>
    <row r="156" spans="1:30" x14ac:dyDescent="0.2">
      <c r="A156" s="216">
        <v>442</v>
      </c>
      <c r="B156" s="219" t="s">
        <v>152</v>
      </c>
      <c r="C156" s="189">
        <v>3340</v>
      </c>
      <c r="D156" s="189">
        <v>4690916.980614</v>
      </c>
      <c r="E156" s="189">
        <v>0</v>
      </c>
      <c r="F156" s="189">
        <v>321757.79268502526</v>
      </c>
      <c r="G156" s="189">
        <v>5012674.7732990254</v>
      </c>
      <c r="H156" s="193">
        <v>1074.69</v>
      </c>
      <c r="I156" s="188">
        <v>3589464.6</v>
      </c>
      <c r="J156" s="188">
        <v>1423210.1732990253</v>
      </c>
      <c r="K156" s="217">
        <v>98986.27081863358</v>
      </c>
      <c r="L156" s="189">
        <v>175641.77791283949</v>
      </c>
      <c r="M156" s="190">
        <v>0</v>
      </c>
      <c r="N156" s="190">
        <v>0</v>
      </c>
      <c r="O156" s="184">
        <v>1697838.2220304983</v>
      </c>
      <c r="P156" s="163">
        <v>642605.64721604378</v>
      </c>
      <c r="Q156" s="163">
        <v>84095.891210994159</v>
      </c>
      <c r="R156" s="189">
        <v>2424539.7604575362</v>
      </c>
      <c r="T156" s="200"/>
      <c r="U156" s="241">
        <v>2424539.7604575362</v>
      </c>
      <c r="V156" s="244">
        <v>5826369.9667039653</v>
      </c>
      <c r="W156" s="46">
        <f t="shared" si="5"/>
        <v>-3401830.2062464291</v>
      </c>
      <c r="X156" s="46">
        <f t="shared" si="4"/>
        <v>-1018.512037798332</v>
      </c>
      <c r="Z156" s="155">
        <v>-41.335736733577008</v>
      </c>
      <c r="AA156" s="73">
        <v>-20.699543955092608</v>
      </c>
      <c r="AB156" s="73">
        <v>0</v>
      </c>
      <c r="AC156" s="73">
        <v>0</v>
      </c>
      <c r="AD156" s="307">
        <v>0</v>
      </c>
    </row>
    <row r="157" spans="1:30" x14ac:dyDescent="0.2">
      <c r="A157" s="216">
        <v>444</v>
      </c>
      <c r="B157" s="183" t="s">
        <v>153</v>
      </c>
      <c r="C157" s="189">
        <v>47624</v>
      </c>
      <c r="D157" s="189">
        <v>63432763.569958001</v>
      </c>
      <c r="E157" s="189">
        <v>0</v>
      </c>
      <c r="F157" s="189">
        <v>6713505.5837147702</v>
      </c>
      <c r="G157" s="189">
        <v>70146269.15367277</v>
      </c>
      <c r="H157" s="193">
        <v>1074.69</v>
      </c>
      <c r="I157" s="188">
        <v>51181036.560000002</v>
      </c>
      <c r="J157" s="188">
        <v>18965232.593672767</v>
      </c>
      <c r="K157" s="217">
        <v>1565274.2113172549</v>
      </c>
      <c r="L157" s="189">
        <v>2249947.8772071721</v>
      </c>
      <c r="M157" s="190">
        <v>0</v>
      </c>
      <c r="N157" s="190">
        <v>0</v>
      </c>
      <c r="O157" s="184">
        <v>22780454.682197195</v>
      </c>
      <c r="P157" s="163">
        <v>3376239.1608791137</v>
      </c>
      <c r="Q157" s="163">
        <v>1199096.623662391</v>
      </c>
      <c r="R157" s="189">
        <v>27355790.466738697</v>
      </c>
      <c r="T157" s="200"/>
      <c r="U157" s="241">
        <v>27355790.466738697</v>
      </c>
      <c r="V157" s="244">
        <v>71689125.150769189</v>
      </c>
      <c r="W157" s="46">
        <f t="shared" si="5"/>
        <v>-44333334.684030488</v>
      </c>
      <c r="X157" s="46">
        <f t="shared" si="4"/>
        <v>-930.90321443033952</v>
      </c>
      <c r="Z157" s="155">
        <v>-23.132797838092351</v>
      </c>
      <c r="AA157" s="73">
        <v>-2.496605059607937</v>
      </c>
      <c r="AB157" s="73">
        <v>0</v>
      </c>
      <c r="AC157" s="73">
        <v>0</v>
      </c>
      <c r="AD157" s="307">
        <v>0</v>
      </c>
    </row>
    <row r="158" spans="1:30" x14ac:dyDescent="0.2">
      <c r="A158" s="216">
        <v>445</v>
      </c>
      <c r="B158" s="183" t="s">
        <v>154</v>
      </c>
      <c r="C158" s="189">
        <v>15494</v>
      </c>
      <c r="D158" s="189">
        <v>19337603.164386</v>
      </c>
      <c r="E158" s="189">
        <v>0</v>
      </c>
      <c r="F158" s="189">
        <v>9851963.9510832913</v>
      </c>
      <c r="G158" s="189">
        <v>29189567.115469292</v>
      </c>
      <c r="H158" s="193">
        <v>1074.69</v>
      </c>
      <c r="I158" s="188">
        <v>16651246.860000001</v>
      </c>
      <c r="J158" s="188">
        <v>12538320.255469291</v>
      </c>
      <c r="K158" s="217">
        <v>332861.92026239802</v>
      </c>
      <c r="L158" s="189">
        <v>720248.28302217135</v>
      </c>
      <c r="M158" s="190">
        <v>0</v>
      </c>
      <c r="N158" s="190">
        <v>0</v>
      </c>
      <c r="O158" s="184">
        <v>13591430.45875386</v>
      </c>
      <c r="P158" s="163">
        <v>-3449.5623610249436</v>
      </c>
      <c r="Q158" s="163">
        <v>390114.29294106096</v>
      </c>
      <c r="R158" s="189">
        <v>13978095.189333897</v>
      </c>
      <c r="T158" s="200"/>
      <c r="U158" s="241">
        <v>13978095.189333897</v>
      </c>
      <c r="V158" s="244">
        <v>32645920.042689633</v>
      </c>
      <c r="W158" s="46">
        <f t="shared" si="5"/>
        <v>-18667824.853355736</v>
      </c>
      <c r="X158" s="46">
        <f t="shared" si="4"/>
        <v>-1204.842187514892</v>
      </c>
      <c r="Z158" s="155">
        <v>39.225638487009945</v>
      </c>
      <c r="AA158" s="73">
        <v>9.8618312654943594</v>
      </c>
      <c r="AB158" s="73">
        <v>0</v>
      </c>
      <c r="AC158" s="73">
        <v>0</v>
      </c>
      <c r="AD158" s="307">
        <v>0</v>
      </c>
    </row>
    <row r="159" spans="1:30" x14ac:dyDescent="0.2">
      <c r="A159" s="216">
        <v>475</v>
      </c>
      <c r="B159" s="183" t="s">
        <v>155</v>
      </c>
      <c r="C159" s="189">
        <v>5573</v>
      </c>
      <c r="D159" s="189">
        <v>6467857.4055400006</v>
      </c>
      <c r="E159" s="189">
        <v>0</v>
      </c>
      <c r="F159" s="189">
        <v>4315725.4289230332</v>
      </c>
      <c r="G159" s="189">
        <v>10783582.834463034</v>
      </c>
      <c r="H159" s="193">
        <v>1074.69</v>
      </c>
      <c r="I159" s="188">
        <v>5989247.3700000001</v>
      </c>
      <c r="J159" s="188">
        <v>4794335.4644630337</v>
      </c>
      <c r="K159" s="217">
        <v>116526.12435085932</v>
      </c>
      <c r="L159" s="189">
        <v>422230.58344116568</v>
      </c>
      <c r="M159" s="190">
        <v>0</v>
      </c>
      <c r="N159" s="190">
        <v>0</v>
      </c>
      <c r="O159" s="184">
        <v>5333092.1722550588</v>
      </c>
      <c r="P159" s="163">
        <v>1498286.2364279726</v>
      </c>
      <c r="Q159" s="163">
        <v>140319.28195175764</v>
      </c>
      <c r="R159" s="189">
        <v>6971697.6906347899</v>
      </c>
      <c r="T159" s="200"/>
      <c r="U159" s="241">
        <v>6971697.6906347899</v>
      </c>
      <c r="V159" s="244">
        <v>17030800.359837085</v>
      </c>
      <c r="W159" s="46">
        <f t="shared" si="5"/>
        <v>-10059102.669202294</v>
      </c>
      <c r="X159" s="46">
        <f t="shared" si="4"/>
        <v>-1804.9708719185885</v>
      </c>
      <c r="Z159" s="155">
        <v>-179.98580628737142</v>
      </c>
      <c r="AA159" s="73">
        <v>-159.34961350888702</v>
      </c>
      <c r="AB159" s="73">
        <v>-134.34961350888702</v>
      </c>
      <c r="AC159" s="73">
        <v>-109.34961350888702</v>
      </c>
      <c r="AD159" s="307">
        <v>-84.349613508887018</v>
      </c>
    </row>
    <row r="160" spans="1:30" x14ac:dyDescent="0.2">
      <c r="A160" s="216">
        <v>480</v>
      </c>
      <c r="B160" s="183" t="s">
        <v>156</v>
      </c>
      <c r="C160" s="189">
        <v>2070</v>
      </c>
      <c r="D160" s="189">
        <v>2578392.9742960003</v>
      </c>
      <c r="E160" s="189">
        <v>0</v>
      </c>
      <c r="F160" s="189">
        <v>308938.32341753866</v>
      </c>
      <c r="G160" s="189">
        <v>2887331.2977135391</v>
      </c>
      <c r="H160" s="193">
        <v>1074.69</v>
      </c>
      <c r="I160" s="188">
        <v>2224608.3000000003</v>
      </c>
      <c r="J160" s="188">
        <v>662722.99771353882</v>
      </c>
      <c r="K160" s="217">
        <v>64016.927709036099</v>
      </c>
      <c r="L160" s="189">
        <v>154961.82563980223</v>
      </c>
      <c r="M160" s="190">
        <v>0</v>
      </c>
      <c r="N160" s="190">
        <v>0</v>
      </c>
      <c r="O160" s="184">
        <v>881701.75106237712</v>
      </c>
      <c r="P160" s="163">
        <v>796967.81613972771</v>
      </c>
      <c r="Q160" s="163">
        <v>52119.309822382609</v>
      </c>
      <c r="R160" s="189">
        <v>1730788.8770244874</v>
      </c>
      <c r="T160" s="200"/>
      <c r="U160" s="241">
        <v>1730788.8770244874</v>
      </c>
      <c r="V160" s="244">
        <v>5431443.8542827005</v>
      </c>
      <c r="W160" s="46">
        <f t="shared" si="5"/>
        <v>-3700654.9772582129</v>
      </c>
      <c r="X160" s="46">
        <f t="shared" si="4"/>
        <v>-1787.7560276609724</v>
      </c>
      <c r="Z160" s="155">
        <v>-39.786191228600828</v>
      </c>
      <c r="AA160" s="73">
        <v>-19.149998450116414</v>
      </c>
      <c r="AB160" s="73">
        <v>0</v>
      </c>
      <c r="AC160" s="73">
        <v>0</v>
      </c>
      <c r="AD160" s="307">
        <v>0</v>
      </c>
    </row>
    <row r="161" spans="1:30" x14ac:dyDescent="0.2">
      <c r="A161" s="216">
        <v>481</v>
      </c>
      <c r="B161" s="183" t="s">
        <v>157</v>
      </c>
      <c r="C161" s="189">
        <v>9767</v>
      </c>
      <c r="D161" s="189">
        <v>16024654.189636</v>
      </c>
      <c r="E161" s="189">
        <v>0</v>
      </c>
      <c r="F161" s="189">
        <v>559739.64409231953</v>
      </c>
      <c r="G161" s="189">
        <v>16584393.833728319</v>
      </c>
      <c r="H161" s="193">
        <v>1074.69</v>
      </c>
      <c r="I161" s="188">
        <v>10496497.23</v>
      </c>
      <c r="J161" s="188">
        <v>6087896.6037283186</v>
      </c>
      <c r="K161" s="217">
        <v>241272.07702664821</v>
      </c>
      <c r="L161" s="189">
        <v>352820.1558222553</v>
      </c>
      <c r="M161" s="190">
        <v>0</v>
      </c>
      <c r="N161" s="190">
        <v>0</v>
      </c>
      <c r="O161" s="184">
        <v>6681988.8365772227</v>
      </c>
      <c r="P161" s="163">
        <v>591093.00625958096</v>
      </c>
      <c r="Q161" s="163">
        <v>245917.5357658024</v>
      </c>
      <c r="R161" s="189">
        <v>7518999.3786026062</v>
      </c>
      <c r="T161" s="200"/>
      <c r="U161" s="241">
        <v>7518999.3786026062</v>
      </c>
      <c r="V161" s="244">
        <v>10390547.260634843</v>
      </c>
      <c r="W161" s="46">
        <f t="shared" si="5"/>
        <v>-2871547.882032237</v>
      </c>
      <c r="X161" s="46">
        <f t="shared" si="4"/>
        <v>-294.00510720100715</v>
      </c>
      <c r="Z161" s="155">
        <v>-99.34027946926409</v>
      </c>
      <c r="AA161" s="73">
        <v>-78.704086690779675</v>
      </c>
      <c r="AB161" s="73">
        <v>-53.704086690779675</v>
      </c>
      <c r="AC161" s="73">
        <v>-28.704086690779675</v>
      </c>
      <c r="AD161" s="307">
        <v>-3.7040866907796755</v>
      </c>
    </row>
    <row r="162" spans="1:30" x14ac:dyDescent="0.2">
      <c r="A162" s="216">
        <v>483</v>
      </c>
      <c r="B162" s="183" t="s">
        <v>158</v>
      </c>
      <c r="C162" s="189">
        <v>1150</v>
      </c>
      <c r="D162" s="189">
        <v>1975053.4023840001</v>
      </c>
      <c r="E162" s="189">
        <v>0</v>
      </c>
      <c r="F162" s="189">
        <v>244177.79485715926</v>
      </c>
      <c r="G162" s="189">
        <v>2219231.1972411592</v>
      </c>
      <c r="H162" s="193">
        <v>1074.69</v>
      </c>
      <c r="I162" s="188">
        <v>1235893.5</v>
      </c>
      <c r="J162" s="188">
        <v>983337.69724115916</v>
      </c>
      <c r="K162" s="217">
        <v>37462.891530741537</v>
      </c>
      <c r="L162" s="189">
        <v>92090.941243848385</v>
      </c>
      <c r="M162" s="190">
        <v>0</v>
      </c>
      <c r="N162" s="190">
        <v>0</v>
      </c>
      <c r="O162" s="184">
        <v>1112891.5300157492</v>
      </c>
      <c r="P162" s="163">
        <v>727895.6942515783</v>
      </c>
      <c r="Q162" s="163">
        <v>28955.172123545894</v>
      </c>
      <c r="R162" s="189">
        <v>1869742.3963908732</v>
      </c>
      <c r="T162" s="200"/>
      <c r="U162" s="241">
        <v>1869742.3963908732</v>
      </c>
      <c r="V162" s="244">
        <v>4242243.0696303975</v>
      </c>
      <c r="W162" s="46">
        <f t="shared" si="5"/>
        <v>-2372500.6732395245</v>
      </c>
      <c r="X162" s="46">
        <f t="shared" si="4"/>
        <v>-2063.0440636865428</v>
      </c>
      <c r="Z162" s="155">
        <v>-105.70216190113346</v>
      </c>
      <c r="AA162" s="73">
        <v>-85.065969122649051</v>
      </c>
      <c r="AB162" s="73">
        <v>-60.065969122649051</v>
      </c>
      <c r="AC162" s="73">
        <v>-35.065969122649051</v>
      </c>
      <c r="AD162" s="307">
        <v>-10.065969122649051</v>
      </c>
    </row>
    <row r="163" spans="1:30" x14ac:dyDescent="0.2">
      <c r="A163" s="216">
        <v>484</v>
      </c>
      <c r="B163" s="183" t="s">
        <v>159</v>
      </c>
      <c r="C163" s="189">
        <v>3246</v>
      </c>
      <c r="D163" s="189">
        <v>3471671.1154260002</v>
      </c>
      <c r="E163" s="189">
        <v>0</v>
      </c>
      <c r="F163" s="189">
        <v>605273.91237651883</v>
      </c>
      <c r="G163" s="189">
        <v>4076945.027802519</v>
      </c>
      <c r="H163" s="193">
        <v>1074.69</v>
      </c>
      <c r="I163" s="188">
        <v>3488443.74</v>
      </c>
      <c r="J163" s="188">
        <v>588501.28780251881</v>
      </c>
      <c r="K163" s="217">
        <v>220585.53577426873</v>
      </c>
      <c r="L163" s="189">
        <v>239784.70423010708</v>
      </c>
      <c r="M163" s="190">
        <v>0</v>
      </c>
      <c r="N163" s="190">
        <v>0</v>
      </c>
      <c r="O163" s="184">
        <v>1048871.5278068946</v>
      </c>
      <c r="P163" s="163">
        <v>1024749.9453603766</v>
      </c>
      <c r="Q163" s="163">
        <v>81729.120620026064</v>
      </c>
      <c r="R163" s="189">
        <v>2155350.5937872976</v>
      </c>
      <c r="T163" s="200"/>
      <c r="U163" s="241">
        <v>2155350.5937872976</v>
      </c>
      <c r="V163" s="244">
        <v>12359116.238240477</v>
      </c>
      <c r="W163" s="46">
        <f t="shared" si="5"/>
        <v>-10203765.644453179</v>
      </c>
      <c r="X163" s="46">
        <f t="shared" si="4"/>
        <v>-3143.4891079646268</v>
      </c>
      <c r="Z163" s="155">
        <v>157.14198209210718</v>
      </c>
      <c r="AA163" s="73">
        <v>127.77817487059161</v>
      </c>
      <c r="AB163" s="73">
        <v>102.77817487059161</v>
      </c>
      <c r="AC163" s="73">
        <v>77.778174870591613</v>
      </c>
      <c r="AD163" s="307">
        <v>52.778174870591613</v>
      </c>
    </row>
    <row r="164" spans="1:30" x14ac:dyDescent="0.2">
      <c r="A164" s="216">
        <v>489</v>
      </c>
      <c r="B164" s="183" t="s">
        <v>160</v>
      </c>
      <c r="C164" s="189">
        <v>2123</v>
      </c>
      <c r="D164" s="189">
        <v>1914229.2516479997</v>
      </c>
      <c r="E164" s="189">
        <v>0</v>
      </c>
      <c r="F164" s="189">
        <v>639102.23780569097</v>
      </c>
      <c r="G164" s="189">
        <v>2553331.4894536906</v>
      </c>
      <c r="H164" s="193">
        <v>1074.69</v>
      </c>
      <c r="I164" s="188">
        <v>2281566.87</v>
      </c>
      <c r="J164" s="188">
        <v>271764.61945369048</v>
      </c>
      <c r="K164" s="217">
        <v>116409.20332461613</v>
      </c>
      <c r="L164" s="189">
        <v>183408.73718352173</v>
      </c>
      <c r="M164" s="190">
        <v>0</v>
      </c>
      <c r="N164" s="190">
        <v>0</v>
      </c>
      <c r="O164" s="184">
        <v>571582.5599618284</v>
      </c>
      <c r="P164" s="163">
        <v>906940.87326743919</v>
      </c>
      <c r="Q164" s="163">
        <v>53453.765581119944</v>
      </c>
      <c r="R164" s="189">
        <v>1531977.1988103876</v>
      </c>
      <c r="T164" s="200"/>
      <c r="U164" s="241">
        <v>1531977.1988103876</v>
      </c>
      <c r="V164" s="244">
        <v>8123710.6922825482</v>
      </c>
      <c r="W164" s="46">
        <f t="shared" si="5"/>
        <v>-6591733.4934721608</v>
      </c>
      <c r="X164" s="46">
        <f t="shared" si="4"/>
        <v>-3104.9145046972026</v>
      </c>
      <c r="Z164" s="155">
        <v>570.64605341371305</v>
      </c>
      <c r="AA164" s="73">
        <v>541.28224619219748</v>
      </c>
      <c r="AB164" s="73">
        <v>516.28224619219748</v>
      </c>
      <c r="AC164" s="73">
        <v>491.28224619219748</v>
      </c>
      <c r="AD164" s="307">
        <v>466.28224619219748</v>
      </c>
    </row>
    <row r="165" spans="1:30" x14ac:dyDescent="0.2">
      <c r="A165" s="216">
        <v>491</v>
      </c>
      <c r="B165" s="183" t="s">
        <v>161</v>
      </c>
      <c r="C165" s="189">
        <v>54605</v>
      </c>
      <c r="D165" s="189">
        <v>60471134.457864009</v>
      </c>
      <c r="E165" s="189">
        <v>0</v>
      </c>
      <c r="F165" s="189">
        <v>6336105.3016067259</v>
      </c>
      <c r="G165" s="189">
        <v>66807239.759470731</v>
      </c>
      <c r="H165" s="193">
        <v>1074.69</v>
      </c>
      <c r="I165" s="188">
        <v>58683447.450000003</v>
      </c>
      <c r="J165" s="188">
        <v>8123792.309470728</v>
      </c>
      <c r="K165" s="217">
        <v>1880229.4503177009</v>
      </c>
      <c r="L165" s="189">
        <v>3175045.369482893</v>
      </c>
      <c r="M165" s="190">
        <v>0</v>
      </c>
      <c r="N165" s="190">
        <v>0</v>
      </c>
      <c r="O165" s="184">
        <v>13179067.129271323</v>
      </c>
      <c r="P165" s="163">
        <v>8657349.1707683988</v>
      </c>
      <c r="Q165" s="163">
        <v>1374867.1076575858</v>
      </c>
      <c r="R165" s="189">
        <v>23211283.407697309</v>
      </c>
      <c r="T165" s="200"/>
      <c r="U165" s="241">
        <v>23211283.407697309</v>
      </c>
      <c r="V165" s="244">
        <v>113221473.02309656</v>
      </c>
      <c r="W165" s="46">
        <f t="shared" si="5"/>
        <v>-90010189.615399256</v>
      </c>
      <c r="X165" s="46">
        <f t="shared" si="4"/>
        <v>-1648.3873201245171</v>
      </c>
      <c r="Z165" s="155">
        <v>83.979376590444019</v>
      </c>
      <c r="AA165" s="73">
        <v>54.615569368928433</v>
      </c>
      <c r="AB165" s="73">
        <v>29.615569368928433</v>
      </c>
      <c r="AC165" s="73">
        <v>4.6155693689284334</v>
      </c>
      <c r="AD165" s="307">
        <v>0</v>
      </c>
    </row>
    <row r="166" spans="1:30" x14ac:dyDescent="0.2">
      <c r="A166" s="216">
        <v>494</v>
      </c>
      <c r="B166" s="183" t="s">
        <v>162</v>
      </c>
      <c r="C166" s="189">
        <v>8986</v>
      </c>
      <c r="D166" s="189">
        <v>16599302.741429998</v>
      </c>
      <c r="E166" s="189">
        <v>0</v>
      </c>
      <c r="F166" s="189">
        <v>986957.71502157534</v>
      </c>
      <c r="G166" s="189">
        <v>17586260.456451572</v>
      </c>
      <c r="H166" s="193">
        <v>1074.69</v>
      </c>
      <c r="I166" s="188">
        <v>9657164.3399999999</v>
      </c>
      <c r="J166" s="188">
        <v>7929096.1164515726</v>
      </c>
      <c r="K166" s="217">
        <v>336024.88207219297</v>
      </c>
      <c r="L166" s="189">
        <v>454391.36908616382</v>
      </c>
      <c r="M166" s="190">
        <v>0</v>
      </c>
      <c r="N166" s="190">
        <v>0</v>
      </c>
      <c r="O166" s="184">
        <v>8719512.3676099293</v>
      </c>
      <c r="P166" s="163">
        <v>3290458.5225422969</v>
      </c>
      <c r="Q166" s="163">
        <v>226253.19713233341</v>
      </c>
      <c r="R166" s="189">
        <v>12236224.087284561</v>
      </c>
      <c r="T166" s="200"/>
      <c r="U166" s="241">
        <v>12236224.087284561</v>
      </c>
      <c r="V166" s="244">
        <v>26059516.165778354</v>
      </c>
      <c r="W166" s="46">
        <f t="shared" si="5"/>
        <v>-13823292.078493793</v>
      </c>
      <c r="X166" s="46">
        <f t="shared" si="4"/>
        <v>-1538.3142753721113</v>
      </c>
      <c r="Z166" s="155">
        <v>-18.820590464040777</v>
      </c>
      <c r="AA166" s="73">
        <v>0</v>
      </c>
      <c r="AB166" s="73">
        <v>0</v>
      </c>
      <c r="AC166" s="73">
        <v>0</v>
      </c>
      <c r="AD166" s="307">
        <v>0</v>
      </c>
    </row>
    <row r="167" spans="1:30" x14ac:dyDescent="0.2">
      <c r="A167" s="216">
        <v>495</v>
      </c>
      <c r="B167" s="183" t="s">
        <v>163</v>
      </c>
      <c r="C167" s="189">
        <v>1763</v>
      </c>
      <c r="D167" s="189">
        <v>2008427.7892320002</v>
      </c>
      <c r="E167" s="189">
        <v>0</v>
      </c>
      <c r="F167" s="189">
        <v>714107.41456337227</v>
      </c>
      <c r="G167" s="189">
        <v>2722535.2037953725</v>
      </c>
      <c r="H167" s="193">
        <v>1074.69</v>
      </c>
      <c r="I167" s="188">
        <v>1894678.4700000002</v>
      </c>
      <c r="J167" s="188">
        <v>827856.7337953723</v>
      </c>
      <c r="K167" s="217">
        <v>81448.30531186398</v>
      </c>
      <c r="L167" s="189">
        <v>146243.91409819573</v>
      </c>
      <c r="M167" s="190">
        <v>0</v>
      </c>
      <c r="N167" s="190">
        <v>0</v>
      </c>
      <c r="O167" s="184">
        <v>1055548.953205432</v>
      </c>
      <c r="P167" s="163">
        <v>565217.77981291281</v>
      </c>
      <c r="Q167" s="163">
        <v>44389.53778592297</v>
      </c>
      <c r="R167" s="189">
        <v>1665156.2708042676</v>
      </c>
      <c r="T167" s="200"/>
      <c r="U167" s="241">
        <v>1665156.2708042676</v>
      </c>
      <c r="V167" s="244">
        <v>6941300.1122473404</v>
      </c>
      <c r="W167" s="46">
        <f t="shared" si="5"/>
        <v>-5276143.841443073</v>
      </c>
      <c r="X167" s="46">
        <f t="shared" si="4"/>
        <v>-2992.7077943522818</v>
      </c>
      <c r="Z167" s="155">
        <v>-57.400468192096127</v>
      </c>
      <c r="AA167" s="73">
        <v>-36.764275413611699</v>
      </c>
      <c r="AB167" s="73">
        <v>-11.764275413611699</v>
      </c>
      <c r="AC167" s="73">
        <v>0</v>
      </c>
      <c r="AD167" s="307">
        <v>0</v>
      </c>
    </row>
    <row r="168" spans="1:30" x14ac:dyDescent="0.2">
      <c r="A168" s="216">
        <v>498</v>
      </c>
      <c r="B168" s="183" t="s">
        <v>164</v>
      </c>
      <c r="C168" s="189">
        <v>2375</v>
      </c>
      <c r="D168" s="189">
        <v>2771235.6230219998</v>
      </c>
      <c r="E168" s="189">
        <v>0</v>
      </c>
      <c r="F168" s="189">
        <v>1914018.6151991885</v>
      </c>
      <c r="G168" s="189">
        <v>4685254.2382211881</v>
      </c>
      <c r="H168" s="193">
        <v>1074.69</v>
      </c>
      <c r="I168" s="188">
        <v>2552388.75</v>
      </c>
      <c r="J168" s="188">
        <v>2132865.4882211881</v>
      </c>
      <c r="K168" s="217">
        <v>861290.26074319065</v>
      </c>
      <c r="L168" s="189">
        <v>164318.34623847241</v>
      </c>
      <c r="M168" s="190">
        <v>0</v>
      </c>
      <c r="N168" s="190">
        <v>0</v>
      </c>
      <c r="O168" s="184">
        <v>3158474.0952028511</v>
      </c>
      <c r="P168" s="163">
        <v>447310.9474098488</v>
      </c>
      <c r="Q168" s="163">
        <v>59798.725037757824</v>
      </c>
      <c r="R168" s="189">
        <v>3665583.7676504576</v>
      </c>
      <c r="T168" s="200"/>
      <c r="U168" s="241">
        <v>3665583.7676504576</v>
      </c>
      <c r="V168" s="244">
        <v>8807750.7716170102</v>
      </c>
      <c r="W168" s="46">
        <f t="shared" si="5"/>
        <v>-5142167.0039665531</v>
      </c>
      <c r="X168" s="46">
        <f t="shared" si="4"/>
        <v>-2165.1229490385485</v>
      </c>
      <c r="Z168" s="155">
        <v>-48.735164499382677</v>
      </c>
      <c r="AA168" s="73">
        <v>-28.098971720898248</v>
      </c>
      <c r="AB168" s="73">
        <v>-3.0989717208982483</v>
      </c>
      <c r="AC168" s="73">
        <v>0</v>
      </c>
      <c r="AD168" s="307">
        <v>0</v>
      </c>
    </row>
    <row r="169" spans="1:30" x14ac:dyDescent="0.2">
      <c r="A169" s="216">
        <v>499</v>
      </c>
      <c r="B169" s="183" t="s">
        <v>165</v>
      </c>
      <c r="C169" s="189">
        <v>19287</v>
      </c>
      <c r="D169" s="189">
        <v>28689352.493460003</v>
      </c>
      <c r="E169" s="189">
        <v>0</v>
      </c>
      <c r="F169" s="189">
        <v>5372693.8414763268</v>
      </c>
      <c r="G169" s="189">
        <v>34062046.334936328</v>
      </c>
      <c r="H169" s="193">
        <v>1074.69</v>
      </c>
      <c r="I169" s="188">
        <v>20727546.030000001</v>
      </c>
      <c r="J169" s="188">
        <v>13334500.304936327</v>
      </c>
      <c r="K169" s="217">
        <v>397424.62610627781</v>
      </c>
      <c r="L169" s="189">
        <v>936418.31988319266</v>
      </c>
      <c r="M169" s="190">
        <v>0</v>
      </c>
      <c r="N169" s="190">
        <v>0</v>
      </c>
      <c r="O169" s="184">
        <v>14668343.250925796</v>
      </c>
      <c r="P169" s="163">
        <v>2096699.5033085169</v>
      </c>
      <c r="Q169" s="163">
        <v>485616.004127678</v>
      </c>
      <c r="R169" s="189">
        <v>17250658.758361991</v>
      </c>
      <c r="T169" s="200"/>
      <c r="U169" s="241">
        <v>17250658.758361991</v>
      </c>
      <c r="V169" s="244">
        <v>32490431.334762882</v>
      </c>
      <c r="W169" s="46">
        <f t="shared" si="5"/>
        <v>-15239772.576400891</v>
      </c>
      <c r="X169" s="46">
        <f t="shared" si="4"/>
        <v>-790.15775270393999</v>
      </c>
      <c r="Z169" s="155">
        <v>-106.91475862048389</v>
      </c>
      <c r="AA169" s="73">
        <v>-86.278565841999495</v>
      </c>
      <c r="AB169" s="73">
        <v>-61.278565841999495</v>
      </c>
      <c r="AC169" s="73">
        <v>-36.278565841999495</v>
      </c>
      <c r="AD169" s="307">
        <v>-11.278565841999495</v>
      </c>
    </row>
    <row r="170" spans="1:30" x14ac:dyDescent="0.2">
      <c r="A170" s="216">
        <v>500</v>
      </c>
      <c r="B170" s="183" t="s">
        <v>166</v>
      </c>
      <c r="C170" s="189">
        <v>9700</v>
      </c>
      <c r="D170" s="189">
        <v>15965831.494361999</v>
      </c>
      <c r="E170" s="189">
        <v>0</v>
      </c>
      <c r="F170" s="189">
        <v>460885.88841771736</v>
      </c>
      <c r="G170" s="189">
        <v>16426717.382779716</v>
      </c>
      <c r="H170" s="193">
        <v>1074.69</v>
      </c>
      <c r="I170" s="188">
        <v>10424493</v>
      </c>
      <c r="J170" s="188">
        <v>6002224.3827797156</v>
      </c>
      <c r="K170" s="217">
        <v>299129.38293554436</v>
      </c>
      <c r="L170" s="189">
        <v>219892.24144421902</v>
      </c>
      <c r="M170" s="190">
        <v>0</v>
      </c>
      <c r="N170" s="190">
        <v>0</v>
      </c>
      <c r="O170" s="184">
        <v>6521246.007159479</v>
      </c>
      <c r="P170" s="163">
        <v>512756.42221040418</v>
      </c>
      <c r="Q170" s="163">
        <v>244230.58225947406</v>
      </c>
      <c r="R170" s="189">
        <v>7278233.0116293579</v>
      </c>
      <c r="T170" s="200"/>
      <c r="U170" s="241">
        <v>7278233.0116293579</v>
      </c>
      <c r="V170" s="244">
        <v>10593935.04524057</v>
      </c>
      <c r="W170" s="46">
        <f t="shared" si="5"/>
        <v>-3315702.0336112119</v>
      </c>
      <c r="X170" s="46">
        <f t="shared" si="4"/>
        <v>-341.82495191868162</v>
      </c>
      <c r="Z170" s="155">
        <v>54.931441534878672</v>
      </c>
      <c r="AA170" s="73">
        <v>25.567634313363087</v>
      </c>
      <c r="AB170" s="73">
        <v>0.56763431336308656</v>
      </c>
      <c r="AC170" s="73">
        <v>0</v>
      </c>
      <c r="AD170" s="307">
        <v>0</v>
      </c>
    </row>
    <row r="171" spans="1:30" x14ac:dyDescent="0.2">
      <c r="A171" s="216">
        <v>503</v>
      </c>
      <c r="B171" s="183" t="s">
        <v>167</v>
      </c>
      <c r="C171" s="189">
        <v>7917</v>
      </c>
      <c r="D171" s="189">
        <v>9715113.6076619998</v>
      </c>
      <c r="E171" s="189">
        <v>0</v>
      </c>
      <c r="F171" s="189">
        <v>890095.07690528058</v>
      </c>
      <c r="G171" s="189">
        <v>10605208.68456728</v>
      </c>
      <c r="H171" s="193">
        <v>1074.69</v>
      </c>
      <c r="I171" s="188">
        <v>8508320.7300000004</v>
      </c>
      <c r="J171" s="188">
        <v>2096887.9545672797</v>
      </c>
      <c r="K171" s="217">
        <v>209940.14113365667</v>
      </c>
      <c r="L171" s="189">
        <v>494560.87279729254</v>
      </c>
      <c r="M171" s="190">
        <v>0</v>
      </c>
      <c r="N171" s="190">
        <v>0</v>
      </c>
      <c r="O171" s="184">
        <v>2801388.968498229</v>
      </c>
      <c r="P171" s="163">
        <v>2449124.9903279082</v>
      </c>
      <c r="Q171" s="163">
        <v>199337.47626270683</v>
      </c>
      <c r="R171" s="189">
        <v>5449851.435088845</v>
      </c>
      <c r="T171" s="200"/>
      <c r="U171" s="241">
        <v>5449851.435088845</v>
      </c>
      <c r="V171" s="244">
        <v>17092019.850190416</v>
      </c>
      <c r="W171" s="46">
        <f t="shared" si="5"/>
        <v>-11642168.415101571</v>
      </c>
      <c r="X171" s="46">
        <f t="shared" si="4"/>
        <v>-1470.5277775800898</v>
      </c>
      <c r="Z171" s="155">
        <v>-111.56499724432952</v>
      </c>
      <c r="AA171" s="73">
        <v>-90.928804465845104</v>
      </c>
      <c r="AB171" s="73">
        <v>-65.928804465845104</v>
      </c>
      <c r="AC171" s="73">
        <v>-40.928804465845104</v>
      </c>
      <c r="AD171" s="307">
        <v>-15.928804465845104</v>
      </c>
    </row>
    <row r="172" spans="1:30" x14ac:dyDescent="0.2">
      <c r="A172" s="216">
        <v>504</v>
      </c>
      <c r="B172" s="183" t="s">
        <v>168</v>
      </c>
      <c r="C172" s="189">
        <v>1985</v>
      </c>
      <c r="D172" s="189">
        <v>2364299.278374</v>
      </c>
      <c r="E172" s="189">
        <v>0</v>
      </c>
      <c r="F172" s="189">
        <v>407972.85744301509</v>
      </c>
      <c r="G172" s="189">
        <v>2772272.1358170151</v>
      </c>
      <c r="H172" s="193">
        <v>1074.69</v>
      </c>
      <c r="I172" s="188">
        <v>2133259.65</v>
      </c>
      <c r="J172" s="188">
        <v>639012.48581701517</v>
      </c>
      <c r="K172" s="217">
        <v>62514.372042265837</v>
      </c>
      <c r="L172" s="189">
        <v>145145.73213647897</v>
      </c>
      <c r="M172" s="190">
        <v>0</v>
      </c>
      <c r="N172" s="190">
        <v>0</v>
      </c>
      <c r="O172" s="184">
        <v>846672.58999576</v>
      </c>
      <c r="P172" s="163">
        <v>746613.63432997989</v>
      </c>
      <c r="Q172" s="163">
        <v>49979.144926294437</v>
      </c>
      <c r="R172" s="189">
        <v>1643265.3692520342</v>
      </c>
      <c r="T172" s="200"/>
      <c r="U172" s="241">
        <v>1643265.3692520342</v>
      </c>
      <c r="V172" s="244">
        <v>4789748.0163208246</v>
      </c>
      <c r="W172" s="46">
        <f t="shared" si="5"/>
        <v>-3146482.6470687902</v>
      </c>
      <c r="X172" s="46">
        <f t="shared" si="4"/>
        <v>-1585.1297970119849</v>
      </c>
      <c r="Z172" s="155">
        <v>9.1302370617779047</v>
      </c>
      <c r="AA172" s="73">
        <v>0</v>
      </c>
      <c r="AB172" s="73">
        <v>0</v>
      </c>
      <c r="AC172" s="73">
        <v>0</v>
      </c>
      <c r="AD172" s="307">
        <v>0</v>
      </c>
    </row>
    <row r="173" spans="1:30" x14ac:dyDescent="0.2">
      <c r="A173" s="216">
        <v>505</v>
      </c>
      <c r="B173" s="183" t="s">
        <v>169</v>
      </c>
      <c r="C173" s="189">
        <v>20621</v>
      </c>
      <c r="D173" s="189">
        <v>32953416.948132001</v>
      </c>
      <c r="E173" s="189">
        <v>0</v>
      </c>
      <c r="F173" s="189">
        <v>1880182.7306188501</v>
      </c>
      <c r="G173" s="189">
        <v>34833599.67875085</v>
      </c>
      <c r="H173" s="193">
        <v>1074.69</v>
      </c>
      <c r="I173" s="188">
        <v>22161182.490000002</v>
      </c>
      <c r="J173" s="188">
        <v>12672417.188750848</v>
      </c>
      <c r="K173" s="217">
        <v>448646.42412397807</v>
      </c>
      <c r="L173" s="189">
        <v>955219.24896024051</v>
      </c>
      <c r="M173" s="190">
        <v>0</v>
      </c>
      <c r="N173" s="190">
        <v>0</v>
      </c>
      <c r="O173" s="184">
        <v>14076282.861835066</v>
      </c>
      <c r="P173" s="163">
        <v>3149885.1168104969</v>
      </c>
      <c r="Q173" s="163">
        <v>519204.00379099121</v>
      </c>
      <c r="R173" s="189">
        <v>17745371.982436553</v>
      </c>
      <c r="T173" s="200"/>
      <c r="U173" s="241">
        <v>17745371.982436553</v>
      </c>
      <c r="V173" s="244">
        <v>32361191.577528007</v>
      </c>
      <c r="W173" s="46">
        <f t="shared" si="5"/>
        <v>-14615819.595091455</v>
      </c>
      <c r="X173" s="46">
        <f t="shared" si="4"/>
        <v>-708.78325954567936</v>
      </c>
      <c r="Z173" s="155">
        <v>63.808738392141493</v>
      </c>
      <c r="AA173" s="73">
        <v>34.444931170625892</v>
      </c>
      <c r="AB173" s="73">
        <v>9.4449311706258925</v>
      </c>
      <c r="AC173" s="73">
        <v>0</v>
      </c>
      <c r="AD173" s="307">
        <v>0</v>
      </c>
    </row>
    <row r="174" spans="1:30" x14ac:dyDescent="0.2">
      <c r="A174" s="216">
        <v>507</v>
      </c>
      <c r="B174" s="183" t="s">
        <v>170</v>
      </c>
      <c r="C174" s="189">
        <v>6266</v>
      </c>
      <c r="D174" s="189">
        <v>6225170.217778</v>
      </c>
      <c r="E174" s="189">
        <v>0</v>
      </c>
      <c r="F174" s="189">
        <v>1363776.9122462128</v>
      </c>
      <c r="G174" s="189">
        <v>7588947.1300242133</v>
      </c>
      <c r="H174" s="193">
        <v>1074.69</v>
      </c>
      <c r="I174" s="188">
        <v>6734007.54</v>
      </c>
      <c r="J174" s="188">
        <v>854939.59002421331</v>
      </c>
      <c r="K174" s="217">
        <v>282140.2724211131</v>
      </c>
      <c r="L174" s="189">
        <v>462616.88284169079</v>
      </c>
      <c r="M174" s="190">
        <v>0</v>
      </c>
      <c r="N174" s="190">
        <v>0</v>
      </c>
      <c r="O174" s="184">
        <v>1599696.7452870174</v>
      </c>
      <c r="P174" s="163">
        <v>1193120.2641550677</v>
      </c>
      <c r="Q174" s="163">
        <v>157767.92045751182</v>
      </c>
      <c r="R174" s="189">
        <v>2950584.9298995971</v>
      </c>
      <c r="T174" s="200"/>
      <c r="U174" s="241">
        <v>2950584.9298995971</v>
      </c>
      <c r="V174" s="244">
        <v>19259079.136872306</v>
      </c>
      <c r="W174" s="46">
        <f t="shared" si="5"/>
        <v>-16308494.206972709</v>
      </c>
      <c r="X174" s="46">
        <f t="shared" si="4"/>
        <v>-2602.6961709180832</v>
      </c>
      <c r="Z174" s="155">
        <v>128.96662459114663</v>
      </c>
      <c r="AA174" s="73">
        <v>99.602817369631026</v>
      </c>
      <c r="AB174" s="73">
        <v>74.602817369631026</v>
      </c>
      <c r="AC174" s="73">
        <v>49.602817369631026</v>
      </c>
      <c r="AD174" s="307">
        <v>24.602817369631026</v>
      </c>
    </row>
    <row r="175" spans="1:30" x14ac:dyDescent="0.2">
      <c r="A175" s="216">
        <v>508</v>
      </c>
      <c r="B175" s="183" t="s">
        <v>171</v>
      </c>
      <c r="C175" s="189">
        <v>10723</v>
      </c>
      <c r="D175" s="189">
        <v>10875931.426142</v>
      </c>
      <c r="E175" s="189">
        <v>0</v>
      </c>
      <c r="F175" s="189">
        <v>1094390.3918721192</v>
      </c>
      <c r="G175" s="189">
        <v>11970321.818014119</v>
      </c>
      <c r="H175" s="193">
        <v>1074.69</v>
      </c>
      <c r="I175" s="188">
        <v>11523900.870000001</v>
      </c>
      <c r="J175" s="188">
        <v>446420.94801411778</v>
      </c>
      <c r="K175" s="217">
        <v>394839.2944043153</v>
      </c>
      <c r="L175" s="189">
        <v>601805.57601082348</v>
      </c>
      <c r="M175" s="190">
        <v>0</v>
      </c>
      <c r="N175" s="190">
        <v>0</v>
      </c>
      <c r="O175" s="184">
        <v>1443065.8184292566</v>
      </c>
      <c r="P175" s="163">
        <v>2229166.7873464013</v>
      </c>
      <c r="Q175" s="163">
        <v>269988.09624415881</v>
      </c>
      <c r="R175" s="189">
        <v>3942220.7020198167</v>
      </c>
      <c r="T175" s="200"/>
      <c r="U175" s="241">
        <v>3942220.7020198167</v>
      </c>
      <c r="V175" s="244">
        <v>27762915.096510157</v>
      </c>
      <c r="W175" s="46">
        <f t="shared" si="5"/>
        <v>-23820694.394490339</v>
      </c>
      <c r="X175" s="46">
        <f t="shared" si="4"/>
        <v>-2221.4580242926736</v>
      </c>
      <c r="Z175" s="155">
        <v>94.896509721840829</v>
      </c>
      <c r="AA175" s="73">
        <v>65.532702500325229</v>
      </c>
      <c r="AB175" s="73">
        <v>40.532702500325229</v>
      </c>
      <c r="AC175" s="73">
        <v>15.532702500325229</v>
      </c>
      <c r="AD175" s="307">
        <v>0</v>
      </c>
    </row>
    <row r="176" spans="1:30" x14ac:dyDescent="0.2">
      <c r="A176" s="216">
        <v>529</v>
      </c>
      <c r="B176" s="183" t="s">
        <v>172</v>
      </c>
      <c r="C176" s="189">
        <v>18871</v>
      </c>
      <c r="D176" s="189">
        <v>23148910.877606001</v>
      </c>
      <c r="E176" s="189">
        <v>0</v>
      </c>
      <c r="F176" s="189">
        <v>1269046.8618985876</v>
      </c>
      <c r="G176" s="189">
        <v>24417957.739504587</v>
      </c>
      <c r="H176" s="193">
        <v>1074.69</v>
      </c>
      <c r="I176" s="188">
        <v>20280474.990000002</v>
      </c>
      <c r="J176" s="188">
        <v>4137482.7495045848</v>
      </c>
      <c r="K176" s="217">
        <v>569233.44057612389</v>
      </c>
      <c r="L176" s="189">
        <v>574022.31044811569</v>
      </c>
      <c r="M176" s="190">
        <v>0</v>
      </c>
      <c r="N176" s="190">
        <v>0</v>
      </c>
      <c r="O176" s="184">
        <v>5280738.5005288245</v>
      </c>
      <c r="P176" s="163">
        <v>-566689.71414331754</v>
      </c>
      <c r="Q176" s="163">
        <v>475141.78534211701</v>
      </c>
      <c r="R176" s="189">
        <v>5189190.5717276242</v>
      </c>
      <c r="T176" s="200"/>
      <c r="U176" s="241">
        <v>5189190.5717276242</v>
      </c>
      <c r="V176" s="244">
        <v>18976998.405144751</v>
      </c>
      <c r="W176" s="46">
        <f t="shared" si="5"/>
        <v>-13787807.833417127</v>
      </c>
      <c r="X176" s="46">
        <f t="shared" si="4"/>
        <v>-730.63472171146873</v>
      </c>
      <c r="Z176" s="155">
        <v>61.237789395273317</v>
      </c>
      <c r="AA176" s="73">
        <v>31.873982173757732</v>
      </c>
      <c r="AB176" s="73">
        <v>6.8739821737577316</v>
      </c>
      <c r="AC176" s="73">
        <v>0</v>
      </c>
      <c r="AD176" s="307">
        <v>0</v>
      </c>
    </row>
    <row r="177" spans="1:30" x14ac:dyDescent="0.2">
      <c r="A177" s="216">
        <v>531</v>
      </c>
      <c r="B177" s="183" t="s">
        <v>173</v>
      </c>
      <c r="C177" s="189">
        <v>5651</v>
      </c>
      <c r="D177" s="189">
        <v>7076552.5283399997</v>
      </c>
      <c r="E177" s="189">
        <v>0</v>
      </c>
      <c r="F177" s="189">
        <v>398146.075891949</v>
      </c>
      <c r="G177" s="189">
        <v>7474698.604231949</v>
      </c>
      <c r="H177" s="193">
        <v>1074.69</v>
      </c>
      <c r="I177" s="188">
        <v>6073073.1900000004</v>
      </c>
      <c r="J177" s="188">
        <v>1401625.4142319486</v>
      </c>
      <c r="K177" s="217">
        <v>185026.021024004</v>
      </c>
      <c r="L177" s="189">
        <v>312860.6866083818</v>
      </c>
      <c r="M177" s="190">
        <v>0</v>
      </c>
      <c r="N177" s="190">
        <v>0</v>
      </c>
      <c r="O177" s="184">
        <v>1899512.1218643344</v>
      </c>
      <c r="P177" s="163">
        <v>1800477.9955880691</v>
      </c>
      <c r="Q177" s="163">
        <v>142283.1979740503</v>
      </c>
      <c r="R177" s="189">
        <v>3842273.3154264539</v>
      </c>
      <c r="T177" s="200"/>
      <c r="U177" s="241">
        <v>3842273.3154264539</v>
      </c>
      <c r="V177" s="244">
        <v>11968755.406470153</v>
      </c>
      <c r="W177" s="46">
        <f t="shared" si="5"/>
        <v>-8126482.0910436995</v>
      </c>
      <c r="X177" s="46">
        <f t="shared" si="4"/>
        <v>-1438.0608902926383</v>
      </c>
      <c r="Z177" s="155">
        <v>-55.481380077818002</v>
      </c>
      <c r="AA177" s="73">
        <v>-34.845187299333588</v>
      </c>
      <c r="AB177" s="73">
        <v>-9.8451872993335883</v>
      </c>
      <c r="AC177" s="73">
        <v>0</v>
      </c>
      <c r="AD177" s="307">
        <v>0</v>
      </c>
    </row>
    <row r="178" spans="1:30" x14ac:dyDescent="0.2">
      <c r="A178" s="216">
        <v>535</v>
      </c>
      <c r="B178" s="183" t="s">
        <v>174</v>
      </c>
      <c r="C178" s="189">
        <v>10945</v>
      </c>
      <c r="D178" s="189">
        <v>19174230.93166</v>
      </c>
      <c r="E178" s="189">
        <v>0</v>
      </c>
      <c r="F178" s="189">
        <v>835186.0414831735</v>
      </c>
      <c r="G178" s="189">
        <v>20009416.973143175</v>
      </c>
      <c r="H178" s="193">
        <v>1074.69</v>
      </c>
      <c r="I178" s="188">
        <v>11762482.050000001</v>
      </c>
      <c r="J178" s="188">
        <v>8246934.9231431745</v>
      </c>
      <c r="K178" s="217">
        <v>375422.73650060152</v>
      </c>
      <c r="L178" s="189">
        <v>743732.98113426659</v>
      </c>
      <c r="M178" s="190">
        <v>0</v>
      </c>
      <c r="N178" s="190">
        <v>0</v>
      </c>
      <c r="O178" s="184">
        <v>9366090.6407780424</v>
      </c>
      <c r="P178" s="163">
        <v>5209327.2503374135</v>
      </c>
      <c r="Q178" s="163">
        <v>275577.70338453026</v>
      </c>
      <c r="R178" s="189">
        <v>14850995.594499987</v>
      </c>
      <c r="T178" s="200"/>
      <c r="U178" s="241">
        <v>14850995.594499987</v>
      </c>
      <c r="V178" s="244">
        <v>36377912.719232708</v>
      </c>
      <c r="W178" s="46">
        <f t="shared" si="5"/>
        <v>-21526917.124732722</v>
      </c>
      <c r="X178" s="46">
        <f t="shared" si="4"/>
        <v>-1966.8265988791889</v>
      </c>
      <c r="Z178" s="155">
        <v>-51.411962930022412</v>
      </c>
      <c r="AA178" s="73">
        <v>-30.775770151538012</v>
      </c>
      <c r="AB178" s="73">
        <v>-5.775770151538012</v>
      </c>
      <c r="AC178" s="73">
        <v>0</v>
      </c>
      <c r="AD178" s="307">
        <v>0</v>
      </c>
    </row>
    <row r="179" spans="1:30" x14ac:dyDescent="0.2">
      <c r="A179" s="216">
        <v>536</v>
      </c>
      <c r="B179" s="183" t="s">
        <v>175</v>
      </c>
      <c r="C179" s="189">
        <v>32847</v>
      </c>
      <c r="D179" s="189">
        <v>48179097.312239997</v>
      </c>
      <c r="E179" s="189">
        <v>0</v>
      </c>
      <c r="F179" s="189">
        <v>2231603.8525585812</v>
      </c>
      <c r="G179" s="189">
        <v>50410701.16479858</v>
      </c>
      <c r="H179" s="193">
        <v>1074.69</v>
      </c>
      <c r="I179" s="188">
        <v>35300342.43</v>
      </c>
      <c r="J179" s="188">
        <v>15110358.73479858</v>
      </c>
      <c r="K179" s="217">
        <v>1290978.5646127234</v>
      </c>
      <c r="L179" s="189">
        <v>1293259.3034552352</v>
      </c>
      <c r="M179" s="190">
        <v>0</v>
      </c>
      <c r="N179" s="190">
        <v>0</v>
      </c>
      <c r="O179" s="184">
        <v>17694596.602866538</v>
      </c>
      <c r="P179" s="163">
        <v>2039220.3016135725</v>
      </c>
      <c r="Q179" s="163">
        <v>827035.2510800974</v>
      </c>
      <c r="R179" s="189">
        <v>20560852.155560207</v>
      </c>
      <c r="T179" s="200"/>
      <c r="U179" s="241">
        <v>20560852.155560207</v>
      </c>
      <c r="V179" s="244">
        <v>43645021.581433132</v>
      </c>
      <c r="W179" s="46">
        <f t="shared" si="5"/>
        <v>-23084169.425872926</v>
      </c>
      <c r="X179" s="46">
        <f t="shared" si="4"/>
        <v>-702.77862288406629</v>
      </c>
      <c r="Z179" s="155">
        <v>35.573352528309456</v>
      </c>
      <c r="AA179" s="73">
        <v>6.2095453067938706</v>
      </c>
      <c r="AB179" s="73">
        <v>0</v>
      </c>
      <c r="AC179" s="73">
        <v>0</v>
      </c>
      <c r="AD179" s="307">
        <v>0</v>
      </c>
    </row>
    <row r="180" spans="1:30" x14ac:dyDescent="0.2">
      <c r="A180" s="216">
        <v>538</v>
      </c>
      <c r="B180" s="183" t="s">
        <v>176</v>
      </c>
      <c r="C180" s="189">
        <v>4844</v>
      </c>
      <c r="D180" s="189">
        <v>7683080.9127679998</v>
      </c>
      <c r="E180" s="189">
        <v>0</v>
      </c>
      <c r="F180" s="189">
        <v>408008.69659845182</v>
      </c>
      <c r="G180" s="189">
        <v>8091089.6093664514</v>
      </c>
      <c r="H180" s="193">
        <v>1074.69</v>
      </c>
      <c r="I180" s="188">
        <v>5205798.3600000003</v>
      </c>
      <c r="J180" s="188">
        <v>2885291.2493664511</v>
      </c>
      <c r="K180" s="217">
        <v>123018.8930544061</v>
      </c>
      <c r="L180" s="189">
        <v>256802.0706985039</v>
      </c>
      <c r="M180" s="190">
        <v>0</v>
      </c>
      <c r="N180" s="190">
        <v>0</v>
      </c>
      <c r="O180" s="184">
        <v>3265112.2131193611</v>
      </c>
      <c r="P180" s="163">
        <v>1345708.2153725754</v>
      </c>
      <c r="Q180" s="163">
        <v>121964.22066648376</v>
      </c>
      <c r="R180" s="189">
        <v>4732784.649158421</v>
      </c>
      <c r="T180" s="200"/>
      <c r="U180" s="241">
        <v>4732784.649158421</v>
      </c>
      <c r="V180" s="244">
        <v>8464441.9977055006</v>
      </c>
      <c r="W180" s="46">
        <f t="shared" si="5"/>
        <v>-3731657.3485470796</v>
      </c>
      <c r="X180" s="46">
        <f t="shared" si="4"/>
        <v>-770.36691753655646</v>
      </c>
      <c r="Z180" s="155">
        <v>-112.22250889734751</v>
      </c>
      <c r="AA180" s="73">
        <v>-91.586316118863095</v>
      </c>
      <c r="AB180" s="73">
        <v>-66.586316118863095</v>
      </c>
      <c r="AC180" s="73">
        <v>-41.586316118863095</v>
      </c>
      <c r="AD180" s="307">
        <v>-16.586316118863095</v>
      </c>
    </row>
    <row r="181" spans="1:30" x14ac:dyDescent="0.2">
      <c r="A181" s="216">
        <v>541</v>
      </c>
      <c r="B181" s="183" t="s">
        <v>177</v>
      </c>
      <c r="C181" s="189">
        <v>8082</v>
      </c>
      <c r="D181" s="189">
        <v>7685132.3309620004</v>
      </c>
      <c r="E181" s="189">
        <v>0</v>
      </c>
      <c r="F181" s="189">
        <v>1875732.1808446918</v>
      </c>
      <c r="G181" s="189">
        <v>9560864.5118066929</v>
      </c>
      <c r="H181" s="193">
        <v>1074.69</v>
      </c>
      <c r="I181" s="188">
        <v>8685644.5800000001</v>
      </c>
      <c r="J181" s="188">
        <v>875219.93180669285</v>
      </c>
      <c r="K181" s="217">
        <v>748103.92800683226</v>
      </c>
      <c r="L181" s="189">
        <v>625885.22340166022</v>
      </c>
      <c r="M181" s="190">
        <v>0</v>
      </c>
      <c r="N181" s="190">
        <v>0</v>
      </c>
      <c r="O181" s="184">
        <v>2249209.0832151854</v>
      </c>
      <c r="P181" s="163">
        <v>2954071.2377098892</v>
      </c>
      <c r="Q181" s="163">
        <v>203491.9140021721</v>
      </c>
      <c r="R181" s="189">
        <v>5406772.2349272463</v>
      </c>
      <c r="T181" s="200"/>
      <c r="U181" s="241">
        <v>5406772.2349272463</v>
      </c>
      <c r="V181" s="244">
        <v>29710826.004782051</v>
      </c>
      <c r="W181" s="46">
        <f t="shared" si="5"/>
        <v>-24304053.769854806</v>
      </c>
      <c r="X181" s="46">
        <f t="shared" si="4"/>
        <v>-3007.1830945130914</v>
      </c>
      <c r="Z181" s="155">
        <v>326.05767248382597</v>
      </c>
      <c r="AA181" s="73">
        <v>296.6938652623104</v>
      </c>
      <c r="AB181" s="73">
        <v>271.6938652623104</v>
      </c>
      <c r="AC181" s="73">
        <v>246.6938652623104</v>
      </c>
      <c r="AD181" s="307">
        <v>221.6938652623104</v>
      </c>
    </row>
    <row r="182" spans="1:30" x14ac:dyDescent="0.2">
      <c r="A182" s="216">
        <v>543</v>
      </c>
      <c r="B182" s="183" t="s">
        <v>178</v>
      </c>
      <c r="C182" s="189">
        <v>41577</v>
      </c>
      <c r="D182" s="189">
        <v>68880601.077446014</v>
      </c>
      <c r="E182" s="189">
        <v>0</v>
      </c>
      <c r="F182" s="189">
        <v>3811677.285114157</v>
      </c>
      <c r="G182" s="189">
        <v>72692278.362560168</v>
      </c>
      <c r="H182" s="193">
        <v>1074.69</v>
      </c>
      <c r="I182" s="188">
        <v>44682386.130000003</v>
      </c>
      <c r="J182" s="188">
        <v>28009892.232560165</v>
      </c>
      <c r="K182" s="217">
        <v>981722.45350376295</v>
      </c>
      <c r="L182" s="189">
        <v>1385109.9007644518</v>
      </c>
      <c r="M182" s="190">
        <v>0</v>
      </c>
      <c r="N182" s="190">
        <v>0</v>
      </c>
      <c r="O182" s="184">
        <v>30376724.586828377</v>
      </c>
      <c r="P182" s="163">
        <v>-745068.9802320759</v>
      </c>
      <c r="Q182" s="163">
        <v>1046842.7751136241</v>
      </c>
      <c r="R182" s="189">
        <v>30678498.381709926</v>
      </c>
      <c r="T182" s="200"/>
      <c r="U182" s="241">
        <v>30678498.381709926</v>
      </c>
      <c r="V182" s="244">
        <v>37847891.198437534</v>
      </c>
      <c r="W182" s="46">
        <f t="shared" si="5"/>
        <v>-7169392.8167276084</v>
      </c>
      <c r="X182" s="46">
        <f t="shared" si="4"/>
        <v>-172.43651097307665</v>
      </c>
      <c r="Z182" s="155">
        <v>-39.082479848822686</v>
      </c>
      <c r="AA182" s="73">
        <v>-18.446287070338272</v>
      </c>
      <c r="AB182" s="73">
        <v>0</v>
      </c>
      <c r="AC182" s="73">
        <v>0</v>
      </c>
      <c r="AD182" s="307">
        <v>0</v>
      </c>
    </row>
    <row r="183" spans="1:30" x14ac:dyDescent="0.2">
      <c r="A183" s="216">
        <v>545</v>
      </c>
      <c r="B183" s="183" t="s">
        <v>179</v>
      </c>
      <c r="C183" s="189">
        <v>9389</v>
      </c>
      <c r="D183" s="189">
        <v>9984600.9387740009</v>
      </c>
      <c r="E183" s="189">
        <v>0</v>
      </c>
      <c r="F183" s="189">
        <v>5016658.252723787</v>
      </c>
      <c r="G183" s="189">
        <v>15001259.191497788</v>
      </c>
      <c r="H183" s="193">
        <v>1074.69</v>
      </c>
      <c r="I183" s="188">
        <v>10090264.41</v>
      </c>
      <c r="J183" s="188">
        <v>4910994.7814977877</v>
      </c>
      <c r="K183" s="217">
        <v>239538.78464257921</v>
      </c>
      <c r="L183" s="189">
        <v>815223.76354347169</v>
      </c>
      <c r="M183" s="190">
        <v>0</v>
      </c>
      <c r="N183" s="190">
        <v>0</v>
      </c>
      <c r="O183" s="184">
        <v>5965757.3296838384</v>
      </c>
      <c r="P183" s="163">
        <v>2582553.3497683881</v>
      </c>
      <c r="Q183" s="163">
        <v>236400.09658084557</v>
      </c>
      <c r="R183" s="189">
        <v>8784710.7760330718</v>
      </c>
      <c r="T183" s="200"/>
      <c r="U183" s="241">
        <v>8784710.7760330718</v>
      </c>
      <c r="V183" s="244">
        <v>27841007.88320208</v>
      </c>
      <c r="W183" s="46">
        <f t="shared" si="5"/>
        <v>-19056297.10716901</v>
      </c>
      <c r="X183" s="46">
        <f t="shared" si="4"/>
        <v>-2029.6407612279274</v>
      </c>
      <c r="Z183" s="155">
        <v>-33.563634257976148</v>
      </c>
      <c r="AA183" s="73">
        <v>-12.927441479491733</v>
      </c>
      <c r="AB183" s="73">
        <v>0</v>
      </c>
      <c r="AC183" s="73">
        <v>0</v>
      </c>
      <c r="AD183" s="307">
        <v>0</v>
      </c>
    </row>
    <row r="184" spans="1:30" x14ac:dyDescent="0.2">
      <c r="A184" s="216">
        <v>560</v>
      </c>
      <c r="B184" s="183" t="s">
        <v>180</v>
      </c>
      <c r="C184" s="189">
        <v>16288</v>
      </c>
      <c r="D184" s="189">
        <v>21583552.590346001</v>
      </c>
      <c r="E184" s="189">
        <v>0</v>
      </c>
      <c r="F184" s="189">
        <v>1762917.6491368953</v>
      </c>
      <c r="G184" s="189">
        <v>23346470.239482895</v>
      </c>
      <c r="H184" s="193">
        <v>1074.69</v>
      </c>
      <c r="I184" s="188">
        <v>17504550.720000003</v>
      </c>
      <c r="J184" s="188">
        <v>5841919.519482892</v>
      </c>
      <c r="K184" s="217">
        <v>579743.45586871123</v>
      </c>
      <c r="L184" s="189">
        <v>979674.86466468219</v>
      </c>
      <c r="M184" s="190">
        <v>0</v>
      </c>
      <c r="N184" s="190">
        <v>0</v>
      </c>
      <c r="O184" s="184">
        <v>7401337.8400162859</v>
      </c>
      <c r="P184" s="163">
        <v>4773700.7773048561</v>
      </c>
      <c r="Q184" s="163">
        <v>410105.95091157872</v>
      </c>
      <c r="R184" s="189">
        <v>12585144.568232719</v>
      </c>
      <c r="T184" s="200"/>
      <c r="U184" s="241">
        <v>12585144.568232719</v>
      </c>
      <c r="V184" s="244">
        <v>35362365.910450444</v>
      </c>
      <c r="W184" s="46">
        <f t="shared" si="5"/>
        <v>-22777221.342217725</v>
      </c>
      <c r="X184" s="46">
        <f t="shared" si="4"/>
        <v>-1398.4050431125813</v>
      </c>
      <c r="Z184" s="155">
        <v>-14.155100604181087</v>
      </c>
      <c r="AA184" s="73">
        <v>0</v>
      </c>
      <c r="AB184" s="73">
        <v>0</v>
      </c>
      <c r="AC184" s="73">
        <v>0</v>
      </c>
      <c r="AD184" s="307">
        <v>0</v>
      </c>
    </row>
    <row r="185" spans="1:30" x14ac:dyDescent="0.2">
      <c r="A185" s="216">
        <v>561</v>
      </c>
      <c r="B185" s="183" t="s">
        <v>181</v>
      </c>
      <c r="C185" s="189">
        <v>1417</v>
      </c>
      <c r="D185" s="189">
        <v>2097088.9027859999</v>
      </c>
      <c r="E185" s="189">
        <v>0</v>
      </c>
      <c r="F185" s="189">
        <v>291529.48243925133</v>
      </c>
      <c r="G185" s="189">
        <v>2388618.3852252513</v>
      </c>
      <c r="H185" s="193">
        <v>1074.69</v>
      </c>
      <c r="I185" s="188">
        <v>1522835.73</v>
      </c>
      <c r="J185" s="188">
        <v>865782.65522525134</v>
      </c>
      <c r="K185" s="217">
        <v>38711.360541673872</v>
      </c>
      <c r="L185" s="189">
        <v>111577.25026796728</v>
      </c>
      <c r="M185" s="190">
        <v>0</v>
      </c>
      <c r="N185" s="190">
        <v>0</v>
      </c>
      <c r="O185" s="184">
        <v>1016071.2660348924</v>
      </c>
      <c r="P185" s="163">
        <v>519594.54407460749</v>
      </c>
      <c r="Q185" s="163">
        <v>35677.807738316988</v>
      </c>
      <c r="R185" s="189">
        <v>1571343.6178478168</v>
      </c>
      <c r="T185" s="200"/>
      <c r="U185" s="241">
        <v>1571343.6178478168</v>
      </c>
      <c r="V185" s="244">
        <v>4176948.551688232</v>
      </c>
      <c r="W185" s="46">
        <f t="shared" si="5"/>
        <v>-2605604.9338404154</v>
      </c>
      <c r="X185" s="46">
        <f t="shared" si="4"/>
        <v>-1838.8178785041746</v>
      </c>
      <c r="Z185" s="155">
        <v>4.8237557547956911</v>
      </c>
      <c r="AA185" s="73">
        <v>0</v>
      </c>
      <c r="AB185" s="73">
        <v>0</v>
      </c>
      <c r="AC185" s="73">
        <v>0</v>
      </c>
      <c r="AD185" s="307">
        <v>0</v>
      </c>
    </row>
    <row r="186" spans="1:30" x14ac:dyDescent="0.2">
      <c r="A186" s="216">
        <v>562</v>
      </c>
      <c r="B186" s="183" t="s">
        <v>182</v>
      </c>
      <c r="C186" s="189">
        <v>9579</v>
      </c>
      <c r="D186" s="189">
        <v>11246269.640559999</v>
      </c>
      <c r="E186" s="189">
        <v>0</v>
      </c>
      <c r="F186" s="189">
        <v>1158929.3780223455</v>
      </c>
      <c r="G186" s="189">
        <v>12405199.018582344</v>
      </c>
      <c r="H186" s="193">
        <v>1074.69</v>
      </c>
      <c r="I186" s="188">
        <v>10294455.51</v>
      </c>
      <c r="J186" s="188">
        <v>2110743.5085823443</v>
      </c>
      <c r="K186" s="217">
        <v>336100.72359451454</v>
      </c>
      <c r="L186" s="189">
        <v>621103.54704362724</v>
      </c>
      <c r="M186" s="190">
        <v>0</v>
      </c>
      <c r="N186" s="190">
        <v>0</v>
      </c>
      <c r="O186" s="184">
        <v>3067947.7792204861</v>
      </c>
      <c r="P186" s="163">
        <v>3033288.9322034726</v>
      </c>
      <c r="Q186" s="163">
        <v>241183.99458386621</v>
      </c>
      <c r="R186" s="189">
        <v>6342420.7060078252</v>
      </c>
      <c r="T186" s="200"/>
      <c r="U186" s="241">
        <v>6342420.7060078252</v>
      </c>
      <c r="V186" s="244">
        <v>25959649.401431084</v>
      </c>
      <c r="W186" s="46">
        <f t="shared" si="5"/>
        <v>-19617228.69542326</v>
      </c>
      <c r="X186" s="46">
        <f t="shared" si="4"/>
        <v>-2047.9411938013634</v>
      </c>
      <c r="Z186" s="155">
        <v>-74.02873162495456</v>
      </c>
      <c r="AA186" s="73">
        <v>-53.392538846470146</v>
      </c>
      <c r="AB186" s="73">
        <v>-28.392538846470146</v>
      </c>
      <c r="AC186" s="73">
        <v>-3.3925388464701456</v>
      </c>
      <c r="AD186" s="307">
        <v>0</v>
      </c>
    </row>
    <row r="187" spans="1:30" x14ac:dyDescent="0.2">
      <c r="A187" s="216">
        <v>563</v>
      </c>
      <c r="B187" s="183" t="s">
        <v>183</v>
      </c>
      <c r="C187" s="189">
        <v>7725</v>
      </c>
      <c r="D187" s="189">
        <v>11401055.9734</v>
      </c>
      <c r="E187" s="189">
        <v>0</v>
      </c>
      <c r="F187" s="189">
        <v>811730.53863296087</v>
      </c>
      <c r="G187" s="189">
        <v>12212786.512032961</v>
      </c>
      <c r="H187" s="193">
        <v>1074.69</v>
      </c>
      <c r="I187" s="188">
        <v>8301980.25</v>
      </c>
      <c r="J187" s="188">
        <v>3910806.2620329615</v>
      </c>
      <c r="K187" s="217">
        <v>287926.16991504736</v>
      </c>
      <c r="L187" s="189">
        <v>490870.50755737873</v>
      </c>
      <c r="M187" s="190">
        <v>0</v>
      </c>
      <c r="N187" s="190">
        <v>0</v>
      </c>
      <c r="O187" s="184">
        <v>4689602.939505388</v>
      </c>
      <c r="P187" s="163">
        <v>2960184.2026905864</v>
      </c>
      <c r="Q187" s="163">
        <v>194503.22143860179</v>
      </c>
      <c r="R187" s="189">
        <v>7844290.3636345761</v>
      </c>
      <c r="T187" s="200"/>
      <c r="U187" s="241">
        <v>7844290.3636345761</v>
      </c>
      <c r="V187" s="244">
        <v>25067152.031016462</v>
      </c>
      <c r="W187" s="46">
        <f t="shared" si="5"/>
        <v>-17222861.667381886</v>
      </c>
      <c r="X187" s="46">
        <f t="shared" si="4"/>
        <v>-2229.4966559717654</v>
      </c>
      <c r="Z187" s="155">
        <v>12.535949963612381</v>
      </c>
      <c r="AA187" s="73">
        <v>0</v>
      </c>
      <c r="AB187" s="73">
        <v>0</v>
      </c>
      <c r="AC187" s="73">
        <v>0</v>
      </c>
      <c r="AD187" s="307">
        <v>0</v>
      </c>
    </row>
    <row r="188" spans="1:30" x14ac:dyDescent="0.2">
      <c r="A188" s="216">
        <v>564</v>
      </c>
      <c r="B188" s="183" t="s">
        <v>184</v>
      </c>
      <c r="C188" s="189">
        <v>196291</v>
      </c>
      <c r="D188" s="189">
        <v>280761724.39572597</v>
      </c>
      <c r="E188" s="189">
        <v>0</v>
      </c>
      <c r="F188" s="189">
        <v>16801762.70070887</v>
      </c>
      <c r="G188" s="189">
        <v>297563487.09643483</v>
      </c>
      <c r="H188" s="193">
        <v>1074.69</v>
      </c>
      <c r="I188" s="188">
        <v>210951974.79000002</v>
      </c>
      <c r="J188" s="188">
        <v>86611512.30643481</v>
      </c>
      <c r="K188" s="217">
        <v>8446313.8836251087</v>
      </c>
      <c r="L188" s="189">
        <v>9520235.0781360622</v>
      </c>
      <c r="M188" s="190">
        <v>0</v>
      </c>
      <c r="N188" s="190">
        <v>0</v>
      </c>
      <c r="O188" s="184">
        <v>104578061.26819597</v>
      </c>
      <c r="P188" s="163">
        <v>20775478.207579199</v>
      </c>
      <c r="Q188" s="163">
        <v>4942295.3837416936</v>
      </c>
      <c r="R188" s="189">
        <v>130295834.85951686</v>
      </c>
      <c r="T188" s="200"/>
      <c r="U188" s="241">
        <v>130295834.85951686</v>
      </c>
      <c r="V188" s="244">
        <v>283989578.1804508</v>
      </c>
      <c r="W188" s="46">
        <f t="shared" si="5"/>
        <v>-153693743.32093394</v>
      </c>
      <c r="X188" s="46">
        <f t="shared" si="4"/>
        <v>-782.98925228835731</v>
      </c>
      <c r="Z188" s="155">
        <v>30.163134436516984</v>
      </c>
      <c r="AA188" s="73">
        <v>0.79932721500138371</v>
      </c>
      <c r="AB188" s="73">
        <v>0</v>
      </c>
      <c r="AC188" s="73">
        <v>0</v>
      </c>
      <c r="AD188" s="307">
        <v>0</v>
      </c>
    </row>
    <row r="189" spans="1:30" x14ac:dyDescent="0.2">
      <c r="A189" s="216">
        <v>576</v>
      </c>
      <c r="B189" s="183" t="s">
        <v>185</v>
      </c>
      <c r="C189" s="189">
        <v>3197</v>
      </c>
      <c r="D189" s="189">
        <v>2889388.8898740001</v>
      </c>
      <c r="E189" s="189">
        <v>0</v>
      </c>
      <c r="F189" s="189">
        <v>639969.0478627471</v>
      </c>
      <c r="G189" s="189">
        <v>3529357.9377367473</v>
      </c>
      <c r="H189" s="193">
        <v>1074.69</v>
      </c>
      <c r="I189" s="188">
        <v>3435783.93</v>
      </c>
      <c r="J189" s="188">
        <v>93574.007736747153</v>
      </c>
      <c r="K189" s="217">
        <v>181598.86158968403</v>
      </c>
      <c r="L189" s="189">
        <v>255412.2708540216</v>
      </c>
      <c r="M189" s="190">
        <v>0</v>
      </c>
      <c r="N189" s="190">
        <v>0</v>
      </c>
      <c r="O189" s="184">
        <v>530585.14018045273</v>
      </c>
      <c r="P189" s="163">
        <v>808659.21526271966</v>
      </c>
      <c r="Q189" s="163">
        <v>80495.378503457585</v>
      </c>
      <c r="R189" s="189">
        <v>1419739.73394663</v>
      </c>
      <c r="T189" s="200"/>
      <c r="U189" s="241">
        <v>1419739.73394663</v>
      </c>
      <c r="V189" s="244">
        <v>10253578.699603736</v>
      </c>
      <c r="W189" s="46">
        <f t="shared" si="5"/>
        <v>-8833838.9656571057</v>
      </c>
      <c r="X189" s="46">
        <f t="shared" si="4"/>
        <v>-2763.1651440904302</v>
      </c>
      <c r="Z189" s="155">
        <v>142.6818032409202</v>
      </c>
      <c r="AA189" s="73">
        <v>113.31799601940463</v>
      </c>
      <c r="AB189" s="73">
        <v>88.317996019404632</v>
      </c>
      <c r="AC189" s="73">
        <v>63.317996019404632</v>
      </c>
      <c r="AD189" s="307">
        <v>38.317996019404632</v>
      </c>
    </row>
    <row r="190" spans="1:30" x14ac:dyDescent="0.2">
      <c r="A190" s="216">
        <v>577</v>
      </c>
      <c r="B190" s="183" t="s">
        <v>186</v>
      </c>
      <c r="C190" s="189">
        <v>10628</v>
      </c>
      <c r="D190" s="189">
        <v>15188675.606802</v>
      </c>
      <c r="E190" s="189">
        <v>0</v>
      </c>
      <c r="F190" s="189">
        <v>707111.35308913921</v>
      </c>
      <c r="G190" s="189">
        <v>15895786.959891139</v>
      </c>
      <c r="H190" s="193">
        <v>1074.69</v>
      </c>
      <c r="I190" s="188">
        <v>11421805.32</v>
      </c>
      <c r="J190" s="188">
        <v>4473981.6398911383</v>
      </c>
      <c r="K190" s="217">
        <v>243470.44884125527</v>
      </c>
      <c r="L190" s="189">
        <v>482080.99986942863</v>
      </c>
      <c r="M190" s="190">
        <v>0</v>
      </c>
      <c r="N190" s="190">
        <v>0</v>
      </c>
      <c r="O190" s="184">
        <v>5199533.088601822</v>
      </c>
      <c r="P190" s="163">
        <v>1532139.9598772523</v>
      </c>
      <c r="Q190" s="163">
        <v>267596.14724264853</v>
      </c>
      <c r="R190" s="189">
        <v>6999269.1957217231</v>
      </c>
      <c r="T190" s="200"/>
      <c r="U190" s="241">
        <v>6999269.1957217231</v>
      </c>
      <c r="V190" s="244">
        <v>14764353.905853115</v>
      </c>
      <c r="W190" s="46">
        <f t="shared" si="5"/>
        <v>-7765084.7101313919</v>
      </c>
      <c r="X190" s="46">
        <f t="shared" si="4"/>
        <v>-730.62520795364992</v>
      </c>
      <c r="Z190" s="155">
        <v>-106.56934273286689</v>
      </c>
      <c r="AA190" s="73">
        <v>-85.933149954382458</v>
      </c>
      <c r="AB190" s="73">
        <v>-60.933149954382458</v>
      </c>
      <c r="AC190" s="73">
        <v>-35.933149954382458</v>
      </c>
      <c r="AD190" s="307">
        <v>-10.933149954382458</v>
      </c>
    </row>
    <row r="191" spans="1:30" x14ac:dyDescent="0.2">
      <c r="A191" s="216">
        <v>578</v>
      </c>
      <c r="B191" s="183" t="s">
        <v>187</v>
      </c>
      <c r="C191" s="189">
        <v>3564</v>
      </c>
      <c r="D191" s="189">
        <v>3702932.5651779999</v>
      </c>
      <c r="E191" s="189">
        <v>0</v>
      </c>
      <c r="F191" s="189">
        <v>987036.0979340222</v>
      </c>
      <c r="G191" s="189">
        <v>4689968.663112022</v>
      </c>
      <c r="H191" s="193">
        <v>1074.69</v>
      </c>
      <c r="I191" s="188">
        <v>3830195.16</v>
      </c>
      <c r="J191" s="188">
        <v>859773.50311202183</v>
      </c>
      <c r="K191" s="217">
        <v>169459.66728804057</v>
      </c>
      <c r="L191" s="189">
        <v>290251.67430161883</v>
      </c>
      <c r="M191" s="190">
        <v>0</v>
      </c>
      <c r="N191" s="190">
        <v>0</v>
      </c>
      <c r="O191" s="184">
        <v>1319484.8447016813</v>
      </c>
      <c r="P191" s="163">
        <v>1584600.8784850356</v>
      </c>
      <c r="Q191" s="163">
        <v>89735.855172450058</v>
      </c>
      <c r="R191" s="189">
        <v>2993821.5783591671</v>
      </c>
      <c r="T191" s="200"/>
      <c r="U191" s="241">
        <v>2993821.5783591671</v>
      </c>
      <c r="V191" s="244">
        <v>12714869.347929666</v>
      </c>
      <c r="W191" s="46">
        <f t="shared" si="5"/>
        <v>-9721047.7695704997</v>
      </c>
      <c r="X191" s="46">
        <f t="shared" si="4"/>
        <v>-2727.5667142453703</v>
      </c>
      <c r="Z191" s="155">
        <v>107.81926706311449</v>
      </c>
      <c r="AA191" s="73">
        <v>78.455459841598923</v>
      </c>
      <c r="AB191" s="73">
        <v>53.455459841598923</v>
      </c>
      <c r="AC191" s="73">
        <v>28.455459841598923</v>
      </c>
      <c r="AD191" s="307">
        <v>3.4554598415989233</v>
      </c>
    </row>
    <row r="192" spans="1:30" x14ac:dyDescent="0.2">
      <c r="A192" s="216">
        <v>580</v>
      </c>
      <c r="B192" s="183" t="s">
        <v>188</v>
      </c>
      <c r="C192" s="189">
        <v>5373</v>
      </c>
      <c r="D192" s="189">
        <v>4293016.8706080001</v>
      </c>
      <c r="E192" s="189">
        <v>0</v>
      </c>
      <c r="F192" s="189">
        <v>868004.71394626074</v>
      </c>
      <c r="G192" s="189">
        <v>5161021.5845542606</v>
      </c>
      <c r="H192" s="193">
        <v>1074.69</v>
      </c>
      <c r="I192" s="188">
        <v>5774309.3700000001</v>
      </c>
      <c r="J192" s="188">
        <v>-613287.78544573952</v>
      </c>
      <c r="K192" s="217">
        <v>353325.1400060103</v>
      </c>
      <c r="L192" s="189">
        <v>431647.88254390599</v>
      </c>
      <c r="M192" s="190">
        <v>0</v>
      </c>
      <c r="N192" s="190">
        <v>0</v>
      </c>
      <c r="O192" s="184">
        <v>171685.23710417678</v>
      </c>
      <c r="P192" s="163">
        <v>1956549.7526983828</v>
      </c>
      <c r="Q192" s="163">
        <v>135283.59984331488</v>
      </c>
      <c r="R192" s="189">
        <v>2263518.5896458747</v>
      </c>
      <c r="T192" s="200"/>
      <c r="U192" s="241">
        <v>2263518.5896458747</v>
      </c>
      <c r="V192" s="244">
        <v>18799541.789655384</v>
      </c>
      <c r="W192" s="46">
        <f t="shared" si="5"/>
        <v>-16536023.20000951</v>
      </c>
      <c r="X192" s="46">
        <f t="shared" si="4"/>
        <v>-3077.614591477668</v>
      </c>
      <c r="Z192" s="155">
        <v>177.43318184561738</v>
      </c>
      <c r="AA192" s="73">
        <v>148.06937462410178</v>
      </c>
      <c r="AB192" s="73">
        <v>123.06937462410178</v>
      </c>
      <c r="AC192" s="73">
        <v>98.069374624101783</v>
      </c>
      <c r="AD192" s="307">
        <v>73.069374624101783</v>
      </c>
    </row>
    <row r="193" spans="1:30" x14ac:dyDescent="0.2">
      <c r="A193" s="216">
        <v>581</v>
      </c>
      <c r="B193" s="183" t="s">
        <v>189</v>
      </c>
      <c r="C193" s="189">
        <v>6808</v>
      </c>
      <c r="D193" s="189">
        <v>7677183.1192780007</v>
      </c>
      <c r="E193" s="189">
        <v>0</v>
      </c>
      <c r="F193" s="189">
        <v>1187213.2505460894</v>
      </c>
      <c r="G193" s="189">
        <v>8864396.3698240891</v>
      </c>
      <c r="H193" s="193">
        <v>1074.69</v>
      </c>
      <c r="I193" s="188">
        <v>7316489.5200000005</v>
      </c>
      <c r="J193" s="188">
        <v>1547906.8498240886</v>
      </c>
      <c r="K193" s="217">
        <v>322430.45955884195</v>
      </c>
      <c r="L193" s="189">
        <v>479019.73496756254</v>
      </c>
      <c r="M193" s="190">
        <v>0</v>
      </c>
      <c r="N193" s="190">
        <v>0</v>
      </c>
      <c r="O193" s="184">
        <v>2349357.0443504932</v>
      </c>
      <c r="P193" s="163">
        <v>2067807.1483403065</v>
      </c>
      <c r="Q193" s="163">
        <v>171414.6189713917</v>
      </c>
      <c r="R193" s="189">
        <v>4588578.8116621915</v>
      </c>
      <c r="T193" s="200"/>
      <c r="U193" s="241">
        <v>4588578.8116621915</v>
      </c>
      <c r="V193" s="244">
        <v>19122113.586612064</v>
      </c>
      <c r="W193" s="46">
        <f t="shared" si="5"/>
        <v>-14533534.774949873</v>
      </c>
      <c r="X193" s="46">
        <f t="shared" si="4"/>
        <v>-2134.7730280478663</v>
      </c>
      <c r="Z193" s="155">
        <v>23.340924185285274</v>
      </c>
      <c r="AA193" s="73">
        <v>0</v>
      </c>
      <c r="AB193" s="73">
        <v>0</v>
      </c>
      <c r="AC193" s="73">
        <v>0</v>
      </c>
      <c r="AD193" s="307">
        <v>0</v>
      </c>
    </row>
    <row r="194" spans="1:30" x14ac:dyDescent="0.2">
      <c r="A194" s="216">
        <v>583</v>
      </c>
      <c r="B194" s="183" t="s">
        <v>190</v>
      </c>
      <c r="C194" s="189">
        <v>947</v>
      </c>
      <c r="D194" s="189">
        <v>600991.42875399999</v>
      </c>
      <c r="E194" s="189">
        <v>0</v>
      </c>
      <c r="F194" s="189">
        <v>952992.52909653587</v>
      </c>
      <c r="G194" s="189">
        <v>1553983.9578505359</v>
      </c>
      <c r="H194" s="193">
        <v>1074.69</v>
      </c>
      <c r="I194" s="188">
        <v>1017731.43</v>
      </c>
      <c r="J194" s="188">
        <v>536252.52785053581</v>
      </c>
      <c r="K194" s="217">
        <v>336758.32001366036</v>
      </c>
      <c r="L194" s="189">
        <v>78430.182697926328</v>
      </c>
      <c r="M194" s="190">
        <v>0</v>
      </c>
      <c r="N194" s="190">
        <v>0</v>
      </c>
      <c r="O194" s="184">
        <v>951441.03056212247</v>
      </c>
      <c r="P194" s="163">
        <v>-14854.520582877998</v>
      </c>
      <c r="Q194" s="163">
        <v>23843.954783476489</v>
      </c>
      <c r="R194" s="189">
        <v>960430.46476272098</v>
      </c>
      <c r="T194" s="200"/>
      <c r="U194" s="241">
        <v>960430.46476272098</v>
      </c>
      <c r="V194" s="244">
        <v>4257835.4326784518</v>
      </c>
      <c r="W194" s="46">
        <f t="shared" si="5"/>
        <v>-3297404.9679157306</v>
      </c>
      <c r="X194" s="46">
        <f t="shared" si="4"/>
        <v>-3481.9482237758507</v>
      </c>
      <c r="Z194" s="155">
        <v>174.82048112469022</v>
      </c>
      <c r="AA194" s="73">
        <v>145.45667390317465</v>
      </c>
      <c r="AB194" s="73">
        <v>120.45667390317465</v>
      </c>
      <c r="AC194" s="73">
        <v>95.456673903174647</v>
      </c>
      <c r="AD194" s="307">
        <v>70.456673903174647</v>
      </c>
    </row>
    <row r="195" spans="1:30" x14ac:dyDescent="0.2">
      <c r="A195" s="216">
        <v>584</v>
      </c>
      <c r="B195" s="183" t="s">
        <v>191</v>
      </c>
      <c r="C195" s="189">
        <v>2893</v>
      </c>
      <c r="D195" s="189">
        <v>5503906.7902260004</v>
      </c>
      <c r="E195" s="189">
        <v>0</v>
      </c>
      <c r="F195" s="189">
        <v>825780.01464822143</v>
      </c>
      <c r="G195" s="189">
        <v>6329686.8048742218</v>
      </c>
      <c r="H195" s="193">
        <v>1074.69</v>
      </c>
      <c r="I195" s="188">
        <v>3109078.17</v>
      </c>
      <c r="J195" s="188">
        <v>3220608.6348742219</v>
      </c>
      <c r="K195" s="217">
        <v>254337.39708491322</v>
      </c>
      <c r="L195" s="189">
        <v>219436.13911962567</v>
      </c>
      <c r="M195" s="190">
        <v>0</v>
      </c>
      <c r="N195" s="190">
        <v>0</v>
      </c>
      <c r="O195" s="184">
        <v>3694382.1710787606</v>
      </c>
      <c r="P195" s="163">
        <v>1647750.6022024117</v>
      </c>
      <c r="Q195" s="163">
        <v>72841.141698624589</v>
      </c>
      <c r="R195" s="189">
        <v>5414973.9149797969</v>
      </c>
      <c r="T195" s="200"/>
      <c r="U195" s="241">
        <v>5414973.9149797969</v>
      </c>
      <c r="V195" s="244">
        <v>11649991.95905195</v>
      </c>
      <c r="W195" s="46">
        <f t="shared" si="5"/>
        <v>-6235018.044072153</v>
      </c>
      <c r="X195" s="46">
        <f t="shared" si="4"/>
        <v>-2155.2084493854659</v>
      </c>
      <c r="Z195" s="155">
        <v>-13.270727304028583</v>
      </c>
      <c r="AA195" s="73">
        <v>0</v>
      </c>
      <c r="AB195" s="73">
        <v>0</v>
      </c>
      <c r="AC195" s="73">
        <v>0</v>
      </c>
      <c r="AD195" s="307">
        <v>0</v>
      </c>
    </row>
    <row r="196" spans="1:30" x14ac:dyDescent="0.2">
      <c r="A196" s="216">
        <v>588</v>
      </c>
      <c r="B196" s="183" t="s">
        <v>192</v>
      </c>
      <c r="C196" s="189">
        <v>1832</v>
      </c>
      <c r="D196" s="189">
        <v>1773929.6731159999</v>
      </c>
      <c r="E196" s="189">
        <v>0</v>
      </c>
      <c r="F196" s="189">
        <v>437675.86286402389</v>
      </c>
      <c r="G196" s="189">
        <v>2211605.5359800239</v>
      </c>
      <c r="H196" s="193">
        <v>1074.69</v>
      </c>
      <c r="I196" s="188">
        <v>1968832.08</v>
      </c>
      <c r="J196" s="188">
        <v>242773.45598002383</v>
      </c>
      <c r="K196" s="217">
        <v>80391.832339675282</v>
      </c>
      <c r="L196" s="189">
        <v>167922.29837206862</v>
      </c>
      <c r="M196" s="190">
        <v>0</v>
      </c>
      <c r="N196" s="190">
        <v>0</v>
      </c>
      <c r="O196" s="184">
        <v>491087.58669176773</v>
      </c>
      <c r="P196" s="163">
        <v>584997.18857417325</v>
      </c>
      <c r="Q196" s="163">
        <v>46126.84811333572</v>
      </c>
      <c r="R196" s="189">
        <v>1122211.6233792766</v>
      </c>
      <c r="T196" s="200"/>
      <c r="U196" s="241">
        <v>1122211.6233792766</v>
      </c>
      <c r="V196" s="244">
        <v>6622656.5476998407</v>
      </c>
      <c r="W196" s="46">
        <f t="shared" si="5"/>
        <v>-5500444.9243205637</v>
      </c>
      <c r="X196" s="46">
        <f t="shared" si="4"/>
        <v>-3002.4262687339319</v>
      </c>
      <c r="Z196" s="155">
        <v>131.40368557818232</v>
      </c>
      <c r="AA196" s="73">
        <v>102.03987835666672</v>
      </c>
      <c r="AB196" s="73">
        <v>77.039878356666719</v>
      </c>
      <c r="AC196" s="73">
        <v>52.039878356666719</v>
      </c>
      <c r="AD196" s="307">
        <v>27.039878356666719</v>
      </c>
    </row>
    <row r="197" spans="1:30" x14ac:dyDescent="0.2">
      <c r="A197" s="216">
        <v>592</v>
      </c>
      <c r="B197" s="183" t="s">
        <v>193</v>
      </c>
      <c r="C197" s="189">
        <v>4081</v>
      </c>
      <c r="D197" s="189">
        <v>6066948.7312179999</v>
      </c>
      <c r="E197" s="189">
        <v>0</v>
      </c>
      <c r="F197" s="189">
        <v>565948.79324694758</v>
      </c>
      <c r="G197" s="189">
        <v>6632897.5244649472</v>
      </c>
      <c r="H197" s="193">
        <v>1074.69</v>
      </c>
      <c r="I197" s="188">
        <v>4385809.8900000006</v>
      </c>
      <c r="J197" s="188">
        <v>2247087.6344649466</v>
      </c>
      <c r="K197" s="217">
        <v>143433.69409383441</v>
      </c>
      <c r="L197" s="189">
        <v>257135.6106338411</v>
      </c>
      <c r="M197" s="190">
        <v>0</v>
      </c>
      <c r="N197" s="190">
        <v>0</v>
      </c>
      <c r="O197" s="184">
        <v>2647656.9391926224</v>
      </c>
      <c r="P197" s="163">
        <v>1636130.4338676061</v>
      </c>
      <c r="Q197" s="163">
        <v>102753.0934227746</v>
      </c>
      <c r="R197" s="189">
        <v>4386540.4664830025</v>
      </c>
      <c r="T197" s="200"/>
      <c r="U197" s="241">
        <v>4386540.4664830025</v>
      </c>
      <c r="V197" s="244">
        <v>11222974.360598</v>
      </c>
      <c r="W197" s="46">
        <f t="shared" si="5"/>
        <v>-6836433.8941149972</v>
      </c>
      <c r="X197" s="46">
        <f t="shared" si="4"/>
        <v>-1675.1859578816459</v>
      </c>
      <c r="Z197" s="155">
        <v>116.23844134897735</v>
      </c>
      <c r="AA197" s="73">
        <v>86.874634127461775</v>
      </c>
      <c r="AB197" s="73">
        <v>61.874634127461775</v>
      </c>
      <c r="AC197" s="73">
        <v>36.874634127461775</v>
      </c>
      <c r="AD197" s="307">
        <v>11.874634127461775</v>
      </c>
    </row>
    <row r="198" spans="1:30" x14ac:dyDescent="0.2">
      <c r="A198" s="216">
        <v>593</v>
      </c>
      <c r="B198" s="183" t="s">
        <v>194</v>
      </c>
      <c r="C198" s="189">
        <v>19051</v>
      </c>
      <c r="D198" s="189">
        <v>18712944.683596</v>
      </c>
      <c r="E198" s="189">
        <v>0</v>
      </c>
      <c r="F198" s="189">
        <v>2517809.6098674852</v>
      </c>
      <c r="G198" s="189">
        <v>21230754.293463483</v>
      </c>
      <c r="H198" s="193">
        <v>1074.69</v>
      </c>
      <c r="I198" s="188">
        <v>20473919.190000001</v>
      </c>
      <c r="J198" s="188">
        <v>756835.10346348211</v>
      </c>
      <c r="K198" s="217">
        <v>631203.64065949444</v>
      </c>
      <c r="L198" s="189">
        <v>1236666.5753042554</v>
      </c>
      <c r="M198" s="190">
        <v>0</v>
      </c>
      <c r="N198" s="190">
        <v>0</v>
      </c>
      <c r="O198" s="184">
        <v>2624705.3194272318</v>
      </c>
      <c r="P198" s="163">
        <v>4747941.5353000565</v>
      </c>
      <c r="Q198" s="163">
        <v>479673.89923971554</v>
      </c>
      <c r="R198" s="189">
        <v>7852320.7539670039</v>
      </c>
      <c r="T198" s="200"/>
      <c r="U198" s="241">
        <v>7852320.7539670039</v>
      </c>
      <c r="V198" s="244">
        <v>52067514.792366467</v>
      </c>
      <c r="W198" s="46">
        <f t="shared" si="5"/>
        <v>-44215194.038399465</v>
      </c>
      <c r="X198" s="46">
        <f t="shared" si="4"/>
        <v>-2320.8857297989325</v>
      </c>
      <c r="Z198" s="155">
        <v>-58.598386267745951</v>
      </c>
      <c r="AA198" s="73">
        <v>-37.962193489261551</v>
      </c>
      <c r="AB198" s="73">
        <v>-12.962193489261551</v>
      </c>
      <c r="AC198" s="73">
        <v>0</v>
      </c>
      <c r="AD198" s="307">
        <v>0</v>
      </c>
    </row>
    <row r="199" spans="1:30" x14ac:dyDescent="0.2">
      <c r="A199" s="216">
        <v>595</v>
      </c>
      <c r="B199" s="183" t="s">
        <v>195</v>
      </c>
      <c r="C199" s="189">
        <v>4787</v>
      </c>
      <c r="D199" s="189">
        <v>5179745.7538759997</v>
      </c>
      <c r="E199" s="189">
        <v>0</v>
      </c>
      <c r="F199" s="189">
        <v>1289714.947712468</v>
      </c>
      <c r="G199" s="189">
        <v>6469460.7015884677</v>
      </c>
      <c r="H199" s="193">
        <v>1074.69</v>
      </c>
      <c r="I199" s="188">
        <v>5144541.03</v>
      </c>
      <c r="J199" s="188">
        <v>1324919.6715884674</v>
      </c>
      <c r="K199" s="217">
        <v>284298.08594972105</v>
      </c>
      <c r="L199" s="189">
        <v>401556.11742709909</v>
      </c>
      <c r="M199" s="190">
        <v>0</v>
      </c>
      <c r="N199" s="190">
        <v>0</v>
      </c>
      <c r="O199" s="184">
        <v>2010773.8749652875</v>
      </c>
      <c r="P199" s="163">
        <v>2139970.5624832893</v>
      </c>
      <c r="Q199" s="163">
        <v>120529.05126557757</v>
      </c>
      <c r="R199" s="189">
        <v>4271273.4887141548</v>
      </c>
      <c r="T199" s="200"/>
      <c r="U199" s="241">
        <v>4271273.4887141548</v>
      </c>
      <c r="V199" s="244">
        <v>19710800.743458889</v>
      </c>
      <c r="W199" s="46">
        <f t="shared" si="5"/>
        <v>-15439527.254744735</v>
      </c>
      <c r="X199" s="46">
        <f t="shared" si="4"/>
        <v>-3225.3033747116638</v>
      </c>
      <c r="Z199" s="155">
        <v>-104.3748518131123</v>
      </c>
      <c r="AA199" s="73">
        <v>-83.738659034627887</v>
      </c>
      <c r="AB199" s="73">
        <v>-58.738659034627887</v>
      </c>
      <c r="AC199" s="73">
        <v>-33.738659034627887</v>
      </c>
      <c r="AD199" s="307">
        <v>-8.7386590346278865</v>
      </c>
    </row>
    <row r="200" spans="1:30" x14ac:dyDescent="0.2">
      <c r="A200" s="216">
        <v>598</v>
      </c>
      <c r="B200" s="183" t="s">
        <v>196</v>
      </c>
      <c r="C200" s="189">
        <v>19577</v>
      </c>
      <c r="D200" s="189">
        <v>23738132.305159997</v>
      </c>
      <c r="E200" s="189">
        <v>0</v>
      </c>
      <c r="F200" s="189">
        <v>6048285.1038416931</v>
      </c>
      <c r="G200" s="189">
        <v>29786417.409001689</v>
      </c>
      <c r="H200" s="193">
        <v>1074.69</v>
      </c>
      <c r="I200" s="188">
        <v>21039206.130000003</v>
      </c>
      <c r="J200" s="188">
        <v>8747211.2790016867</v>
      </c>
      <c r="K200" s="217">
        <v>541131.3119381906</v>
      </c>
      <c r="L200" s="189">
        <v>1070506.7241538556</v>
      </c>
      <c r="M200" s="190">
        <v>0</v>
      </c>
      <c r="N200" s="190">
        <v>0</v>
      </c>
      <c r="O200" s="184">
        <v>10358849.315093733</v>
      </c>
      <c r="P200" s="163">
        <v>1024533.8487771137</v>
      </c>
      <c r="Q200" s="163">
        <v>492917.74318491999</v>
      </c>
      <c r="R200" s="189">
        <v>11876300.907055767</v>
      </c>
      <c r="T200" s="200"/>
      <c r="U200" s="241">
        <v>11876300.907055767</v>
      </c>
      <c r="V200" s="244">
        <v>38745193.13805154</v>
      </c>
      <c r="W200" s="46">
        <f t="shared" si="5"/>
        <v>-26868892.230995774</v>
      </c>
      <c r="X200" s="46">
        <f t="shared" si="4"/>
        <v>-1372.4724028704998</v>
      </c>
      <c r="Z200" s="155">
        <v>21.003587903461998</v>
      </c>
      <c r="AA200" s="73">
        <v>0</v>
      </c>
      <c r="AB200" s="73">
        <v>0</v>
      </c>
      <c r="AC200" s="73">
        <v>0</v>
      </c>
      <c r="AD200" s="307">
        <v>0</v>
      </c>
    </row>
    <row r="201" spans="1:30" x14ac:dyDescent="0.2">
      <c r="A201" s="216">
        <v>599</v>
      </c>
      <c r="B201" s="183" t="s">
        <v>448</v>
      </c>
      <c r="C201" s="189">
        <v>11060</v>
      </c>
      <c r="D201" s="189">
        <v>19359459.655080002</v>
      </c>
      <c r="E201" s="189">
        <v>0</v>
      </c>
      <c r="F201" s="189">
        <v>3944946.5929283281</v>
      </c>
      <c r="G201" s="189">
        <v>23304406.248008329</v>
      </c>
      <c r="H201" s="193">
        <v>1074.69</v>
      </c>
      <c r="I201" s="188">
        <v>11886071.4</v>
      </c>
      <c r="J201" s="188">
        <v>11418334.848008329</v>
      </c>
      <c r="K201" s="217">
        <v>175122.93378993601</v>
      </c>
      <c r="L201" s="189">
        <v>718286.3318144189</v>
      </c>
      <c r="M201" s="190">
        <v>0</v>
      </c>
      <c r="N201" s="190">
        <v>0</v>
      </c>
      <c r="O201" s="184">
        <v>12311744.113612685</v>
      </c>
      <c r="P201" s="163">
        <v>3102266.9070459707</v>
      </c>
      <c r="Q201" s="163">
        <v>278473.22059688484</v>
      </c>
      <c r="R201" s="189">
        <v>15692484.241255542</v>
      </c>
      <c r="T201" s="200"/>
      <c r="U201" s="241">
        <v>15692484.241255542</v>
      </c>
      <c r="V201" s="244">
        <v>26094045.660864368</v>
      </c>
      <c r="W201" s="46">
        <f t="shared" si="5"/>
        <v>-10401561.419608826</v>
      </c>
      <c r="X201" s="46">
        <f t="shared" si="4"/>
        <v>-940.46667446734409</v>
      </c>
      <c r="Z201" s="155">
        <v>-192.72442821752298</v>
      </c>
      <c r="AA201" s="73">
        <v>-172.08823543903856</v>
      </c>
      <c r="AB201" s="73">
        <v>-147.08823543903856</v>
      </c>
      <c r="AC201" s="73">
        <v>-122.08823543903856</v>
      </c>
      <c r="AD201" s="307">
        <v>-97.088235439038556</v>
      </c>
    </row>
    <row r="202" spans="1:30" x14ac:dyDescent="0.2">
      <c r="A202" s="216">
        <v>601</v>
      </c>
      <c r="B202" s="183" t="s">
        <v>198</v>
      </c>
      <c r="C202" s="189">
        <v>4261</v>
      </c>
      <c r="D202" s="189">
        <v>5286437.7852640003</v>
      </c>
      <c r="E202" s="189">
        <v>0</v>
      </c>
      <c r="F202" s="189">
        <v>1128264.1473133205</v>
      </c>
      <c r="G202" s="189">
        <v>6414701.9325773213</v>
      </c>
      <c r="H202" s="193">
        <v>1074.69</v>
      </c>
      <c r="I202" s="188">
        <v>4579254.09</v>
      </c>
      <c r="J202" s="188">
        <v>1835447.8425773215</v>
      </c>
      <c r="K202" s="217">
        <v>574690.41052767739</v>
      </c>
      <c r="L202" s="189">
        <v>347447.78023707645</v>
      </c>
      <c r="M202" s="190">
        <v>0</v>
      </c>
      <c r="N202" s="190">
        <v>0</v>
      </c>
      <c r="O202" s="184">
        <v>2757586.0333420751</v>
      </c>
      <c r="P202" s="163">
        <v>1871182.1299365566</v>
      </c>
      <c r="Q202" s="163">
        <v>107285.2073203731</v>
      </c>
      <c r="R202" s="189">
        <v>4736053.3705990054</v>
      </c>
      <c r="T202" s="200"/>
      <c r="U202" s="241">
        <v>4736053.3705990054</v>
      </c>
      <c r="V202" s="244">
        <v>16902777.098178025</v>
      </c>
      <c r="W202" s="46">
        <f t="shared" si="5"/>
        <v>-12166723.72757902</v>
      </c>
      <c r="X202" s="46">
        <f t="shared" si="4"/>
        <v>-2855.3681594881532</v>
      </c>
      <c r="Z202" s="155">
        <v>103.69876277418345</v>
      </c>
      <c r="AA202" s="73">
        <v>74.334955552667878</v>
      </c>
      <c r="AB202" s="73">
        <v>49.334955552667878</v>
      </c>
      <c r="AC202" s="73">
        <v>24.334955552667878</v>
      </c>
      <c r="AD202" s="307">
        <v>0</v>
      </c>
    </row>
    <row r="203" spans="1:30" x14ac:dyDescent="0.2">
      <c r="A203" s="216">
        <v>604</v>
      </c>
      <c r="B203" s="183" t="s">
        <v>199</v>
      </c>
      <c r="C203" s="189">
        <v>18689</v>
      </c>
      <c r="D203" s="189">
        <v>29288190.652936</v>
      </c>
      <c r="E203" s="189">
        <v>0</v>
      </c>
      <c r="F203" s="189">
        <v>1357446.3324214781</v>
      </c>
      <c r="G203" s="189">
        <v>30645636.985357478</v>
      </c>
      <c r="H203" s="193">
        <v>1074.69</v>
      </c>
      <c r="I203" s="188">
        <v>20084881.41</v>
      </c>
      <c r="J203" s="188">
        <v>10560755.575357478</v>
      </c>
      <c r="K203" s="217">
        <v>611970.34720879421</v>
      </c>
      <c r="L203" s="189">
        <v>527602.34307154291</v>
      </c>
      <c r="M203" s="190">
        <v>0</v>
      </c>
      <c r="N203" s="190">
        <v>0</v>
      </c>
      <c r="O203" s="184">
        <v>11700328.265637815</v>
      </c>
      <c r="P203" s="163">
        <v>-294272.08510222606</v>
      </c>
      <c r="Q203" s="163">
        <v>470559.3146234341</v>
      </c>
      <c r="R203" s="189">
        <v>11876615.495159023</v>
      </c>
      <c r="T203" s="200"/>
      <c r="U203" s="241">
        <v>11876615.495159023</v>
      </c>
      <c r="V203" s="244">
        <v>14318701.415549388</v>
      </c>
      <c r="W203" s="46">
        <f t="shared" si="5"/>
        <v>-2442085.9203903656</v>
      </c>
      <c r="X203" s="46">
        <f t="shared" si="4"/>
        <v>-130.66969449357191</v>
      </c>
      <c r="Z203" s="155">
        <v>18.82760156120294</v>
      </c>
      <c r="AA203" s="73">
        <v>0</v>
      </c>
      <c r="AB203" s="73">
        <v>0</v>
      </c>
      <c r="AC203" s="73">
        <v>0</v>
      </c>
      <c r="AD203" s="307">
        <v>0</v>
      </c>
    </row>
    <row r="204" spans="1:30" x14ac:dyDescent="0.2">
      <c r="A204" s="216">
        <v>607</v>
      </c>
      <c r="B204" s="183" t="s">
        <v>200</v>
      </c>
      <c r="C204" s="189">
        <v>4609</v>
      </c>
      <c r="D204" s="189">
        <v>5033485.8810839998</v>
      </c>
      <c r="E204" s="189">
        <v>0</v>
      </c>
      <c r="F204" s="189">
        <v>891434.72271416045</v>
      </c>
      <c r="G204" s="189">
        <v>5924920.6037981603</v>
      </c>
      <c r="H204" s="193">
        <v>1074.69</v>
      </c>
      <c r="I204" s="188">
        <v>4953246.21</v>
      </c>
      <c r="J204" s="188">
        <v>971674.39379816037</v>
      </c>
      <c r="K204" s="217">
        <v>184428.88379857771</v>
      </c>
      <c r="L204" s="189">
        <v>390703.93722037191</v>
      </c>
      <c r="M204" s="190">
        <v>0</v>
      </c>
      <c r="N204" s="190">
        <v>0</v>
      </c>
      <c r="O204" s="184">
        <v>1546807.21481711</v>
      </c>
      <c r="P204" s="163">
        <v>2285597.0168620758</v>
      </c>
      <c r="Q204" s="163">
        <v>116047.2941890635</v>
      </c>
      <c r="R204" s="189">
        <v>3948451.5258682491</v>
      </c>
      <c r="T204" s="200"/>
      <c r="U204" s="241">
        <v>3948451.5258682491</v>
      </c>
      <c r="V204" s="244">
        <v>15544140.045545824</v>
      </c>
      <c r="W204" s="46">
        <f t="shared" si="5"/>
        <v>-11595688.519677576</v>
      </c>
      <c r="X204" s="46">
        <f t="shared" si="4"/>
        <v>-2515.8794792097146</v>
      </c>
      <c r="Z204" s="155">
        <v>156.58969347538829</v>
      </c>
      <c r="AA204" s="73">
        <v>127.22588625387272</v>
      </c>
      <c r="AB204" s="73">
        <v>102.22588625387272</v>
      </c>
      <c r="AC204" s="73">
        <v>77.225886253872716</v>
      </c>
      <c r="AD204" s="307">
        <v>52.225886253872716</v>
      </c>
    </row>
    <row r="205" spans="1:30" x14ac:dyDescent="0.2">
      <c r="A205" s="216">
        <v>608</v>
      </c>
      <c r="B205" s="183" t="s">
        <v>201</v>
      </c>
      <c r="C205" s="189">
        <v>2275</v>
      </c>
      <c r="D205" s="189">
        <v>2712419.2339979997</v>
      </c>
      <c r="E205" s="189">
        <v>0</v>
      </c>
      <c r="F205" s="189">
        <v>396829.04105689737</v>
      </c>
      <c r="G205" s="189">
        <v>3109248.2750548972</v>
      </c>
      <c r="H205" s="193">
        <v>1074.69</v>
      </c>
      <c r="I205" s="188">
        <v>2444919.75</v>
      </c>
      <c r="J205" s="188">
        <v>664328.52505489718</v>
      </c>
      <c r="K205" s="217">
        <v>75576.22938389398</v>
      </c>
      <c r="L205" s="189">
        <v>172474.59169385923</v>
      </c>
      <c r="M205" s="190">
        <v>0</v>
      </c>
      <c r="N205" s="190">
        <v>0</v>
      </c>
      <c r="O205" s="184">
        <v>912379.34613265039</v>
      </c>
      <c r="P205" s="163">
        <v>963847.89397569315</v>
      </c>
      <c r="Q205" s="163">
        <v>57280.883983536442</v>
      </c>
      <c r="R205" s="189">
        <v>1933508.1240918799</v>
      </c>
      <c r="T205" s="200"/>
      <c r="U205" s="241">
        <v>1933508.1240918799</v>
      </c>
      <c r="V205" s="244">
        <v>7829938.6697666617</v>
      </c>
      <c r="W205" s="46">
        <f t="shared" si="5"/>
        <v>-5896430.5456747822</v>
      </c>
      <c r="X205" s="46">
        <f t="shared" si="4"/>
        <v>-2591.8376024944096</v>
      </c>
      <c r="Z205" s="155">
        <v>-28.468752381589944</v>
      </c>
      <c r="AA205" s="73">
        <v>-7.8325596031055298</v>
      </c>
      <c r="AB205" s="73">
        <v>0</v>
      </c>
      <c r="AC205" s="73">
        <v>0</v>
      </c>
      <c r="AD205" s="307">
        <v>0</v>
      </c>
    </row>
    <row r="206" spans="1:30" x14ac:dyDescent="0.2">
      <c r="A206" s="220">
        <v>609</v>
      </c>
      <c r="B206" s="183" t="s">
        <v>202</v>
      </c>
      <c r="C206" s="189">
        <v>85418</v>
      </c>
      <c r="D206" s="189">
        <v>94884129.125849992</v>
      </c>
      <c r="E206" s="189">
        <v>0</v>
      </c>
      <c r="F206" s="189">
        <v>6954320.9897993216</v>
      </c>
      <c r="G206" s="189">
        <v>101838450.11564931</v>
      </c>
      <c r="H206" s="193">
        <v>1074.69</v>
      </c>
      <c r="I206" s="188">
        <v>91797870.420000002</v>
      </c>
      <c r="J206" s="188">
        <v>10040579.695649311</v>
      </c>
      <c r="K206" s="217">
        <v>3238882.1231354256</v>
      </c>
      <c r="L206" s="189">
        <v>4593449.5825774763</v>
      </c>
      <c r="M206" s="190">
        <v>0</v>
      </c>
      <c r="N206" s="190">
        <v>0</v>
      </c>
      <c r="O206" s="184">
        <v>17872911.401362211</v>
      </c>
      <c r="P206" s="163">
        <v>10143337.718790507</v>
      </c>
      <c r="Q206" s="163">
        <v>2150689.4716948201</v>
      </c>
      <c r="R206" s="189">
        <v>30166938.591847539</v>
      </c>
      <c r="T206" s="200"/>
      <c r="U206" s="241">
        <v>30166938.591847539</v>
      </c>
      <c r="V206" s="244">
        <v>150365907.94274786</v>
      </c>
      <c r="W206" s="46">
        <f t="shared" si="5"/>
        <v>-120198969.35090032</v>
      </c>
      <c r="X206" s="46">
        <f t="shared" si="4"/>
        <v>-1407.1854802371904</v>
      </c>
      <c r="Z206" s="155">
        <v>61.956534617022186</v>
      </c>
      <c r="AA206" s="73">
        <v>32.5927273955066</v>
      </c>
      <c r="AB206" s="73">
        <v>7.5927273955065999</v>
      </c>
      <c r="AC206" s="73">
        <v>0</v>
      </c>
      <c r="AD206" s="307">
        <v>0</v>
      </c>
    </row>
    <row r="207" spans="1:30" x14ac:dyDescent="0.2">
      <c r="A207" s="216">
        <v>611</v>
      </c>
      <c r="B207" s="183" t="s">
        <v>203</v>
      </c>
      <c r="C207" s="189">
        <v>5148</v>
      </c>
      <c r="D207" s="189">
        <v>8981092.3351659998</v>
      </c>
      <c r="E207" s="189">
        <v>0</v>
      </c>
      <c r="F207" s="189">
        <v>446485.11917037406</v>
      </c>
      <c r="G207" s="189">
        <v>9427577.4543363731</v>
      </c>
      <c r="H207" s="193">
        <v>1074.69</v>
      </c>
      <c r="I207" s="188">
        <v>5532504.1200000001</v>
      </c>
      <c r="J207" s="188">
        <v>3895073.334336373</v>
      </c>
      <c r="K207" s="217">
        <v>121572.74456221597</v>
      </c>
      <c r="L207" s="189">
        <v>228364.13710501161</v>
      </c>
      <c r="M207" s="190">
        <v>0</v>
      </c>
      <c r="N207" s="190">
        <v>0</v>
      </c>
      <c r="O207" s="184">
        <v>4245010.2160036005</v>
      </c>
      <c r="P207" s="163">
        <v>968040.00868692901</v>
      </c>
      <c r="Q207" s="163">
        <v>129618.45747131675</v>
      </c>
      <c r="R207" s="189">
        <v>5342668.6821618462</v>
      </c>
      <c r="T207" s="200"/>
      <c r="U207" s="241">
        <v>5342668.6821618462</v>
      </c>
      <c r="V207" s="244">
        <v>7324613.6566297952</v>
      </c>
      <c r="W207" s="46">
        <f t="shared" si="5"/>
        <v>-1981944.974467949</v>
      </c>
      <c r="X207" s="46">
        <f t="shared" ref="X207:X270" si="6">W207/C207</f>
        <v>-384.99319628359535</v>
      </c>
      <c r="Z207" s="155">
        <v>27.129145480181478</v>
      </c>
      <c r="AA207" s="73">
        <v>0</v>
      </c>
      <c r="AB207" s="73">
        <v>0</v>
      </c>
      <c r="AC207" s="73">
        <v>0</v>
      </c>
      <c r="AD207" s="307">
        <v>0</v>
      </c>
    </row>
    <row r="208" spans="1:30" x14ac:dyDescent="0.2">
      <c r="A208" s="216">
        <v>614</v>
      </c>
      <c r="B208" s="183" t="s">
        <v>204</v>
      </c>
      <c r="C208" s="189">
        <v>3633</v>
      </c>
      <c r="D208" s="189">
        <v>3136913.349372</v>
      </c>
      <c r="E208" s="189">
        <v>0</v>
      </c>
      <c r="F208" s="189">
        <v>2844213.9375215038</v>
      </c>
      <c r="G208" s="189">
        <v>5981127.2868935037</v>
      </c>
      <c r="H208" s="193">
        <v>1074.69</v>
      </c>
      <c r="I208" s="188">
        <v>3904348.77</v>
      </c>
      <c r="J208" s="188">
        <v>2076778.5168935037</v>
      </c>
      <c r="K208" s="217">
        <v>660675.53918706416</v>
      </c>
      <c r="L208" s="189">
        <v>331388.27682648425</v>
      </c>
      <c r="M208" s="190">
        <v>0</v>
      </c>
      <c r="N208" s="190">
        <v>0</v>
      </c>
      <c r="O208" s="184">
        <v>3068842.3329070518</v>
      </c>
      <c r="P208" s="163">
        <v>1586686.9158856932</v>
      </c>
      <c r="Q208" s="163">
        <v>91473.165499862807</v>
      </c>
      <c r="R208" s="189">
        <v>4747002.4142926084</v>
      </c>
      <c r="T208" s="200"/>
      <c r="U208" s="241">
        <v>4747002.4142926084</v>
      </c>
      <c r="V208" s="244">
        <v>16062669.253930751</v>
      </c>
      <c r="W208" s="46">
        <f t="shared" ref="W208:W271" si="7">U208-V208</f>
        <v>-11315666.839638144</v>
      </c>
      <c r="X208" s="46">
        <f t="shared" si="6"/>
        <v>-3114.689468658999</v>
      </c>
      <c r="Z208" s="155">
        <v>-306.47230529338771</v>
      </c>
      <c r="AA208" s="73">
        <v>-285.83611251490333</v>
      </c>
      <c r="AB208" s="73">
        <v>-260.83611251490333</v>
      </c>
      <c r="AC208" s="73">
        <v>-235.83611251490333</v>
      </c>
      <c r="AD208" s="307">
        <v>-210.83611251490333</v>
      </c>
    </row>
    <row r="209" spans="1:30" x14ac:dyDescent="0.2">
      <c r="A209" s="216">
        <v>615</v>
      </c>
      <c r="B209" s="183" t="s">
        <v>205</v>
      </c>
      <c r="C209" s="189">
        <v>8399</v>
      </c>
      <c r="D209" s="189">
        <v>10336259.095244</v>
      </c>
      <c r="E209" s="189">
        <v>0</v>
      </c>
      <c r="F209" s="189">
        <v>5451880.5845142072</v>
      </c>
      <c r="G209" s="189">
        <v>15788139.679758206</v>
      </c>
      <c r="H209" s="193">
        <v>1074.69</v>
      </c>
      <c r="I209" s="188">
        <v>9026321.3100000005</v>
      </c>
      <c r="J209" s="188">
        <v>6761818.3697582055</v>
      </c>
      <c r="K209" s="217">
        <v>1402840.4959151398</v>
      </c>
      <c r="L209" s="189">
        <v>657864.915951706</v>
      </c>
      <c r="M209" s="190">
        <v>0</v>
      </c>
      <c r="N209" s="190">
        <v>0</v>
      </c>
      <c r="O209" s="184">
        <v>8822523.7816250511</v>
      </c>
      <c r="P209" s="163">
        <v>3762149.2272870946</v>
      </c>
      <c r="Q209" s="163">
        <v>211473.47014405389</v>
      </c>
      <c r="R209" s="189">
        <v>12796146.4790562</v>
      </c>
      <c r="T209" s="200"/>
      <c r="U209" s="241">
        <v>12796146.4790562</v>
      </c>
      <c r="V209" s="244">
        <v>38912987.729318298</v>
      </c>
      <c r="W209" s="46">
        <f t="shared" si="7"/>
        <v>-26116841.250262097</v>
      </c>
      <c r="X209" s="46">
        <f t="shared" si="6"/>
        <v>-3109.5179485965109</v>
      </c>
      <c r="Z209" s="155">
        <v>-80.957849557159392</v>
      </c>
      <c r="AA209" s="73">
        <v>-60.321656778674964</v>
      </c>
      <c r="AB209" s="73">
        <v>-35.321656778674964</v>
      </c>
      <c r="AC209" s="73">
        <v>-10.321656778674964</v>
      </c>
      <c r="AD209" s="307">
        <v>0</v>
      </c>
    </row>
    <row r="210" spans="1:30" x14ac:dyDescent="0.2">
      <c r="A210" s="216">
        <v>616</v>
      </c>
      <c r="B210" s="183" t="s">
        <v>206</v>
      </c>
      <c r="C210" s="189">
        <v>2013</v>
      </c>
      <c r="D210" s="189">
        <v>2736663.8475100002</v>
      </c>
      <c r="E210" s="189">
        <v>0</v>
      </c>
      <c r="F210" s="189">
        <v>257531.99111439055</v>
      </c>
      <c r="G210" s="189">
        <v>2994195.8386243908</v>
      </c>
      <c r="H210" s="193">
        <v>1074.69</v>
      </c>
      <c r="I210" s="188">
        <v>2163350.9700000002</v>
      </c>
      <c r="J210" s="188">
        <v>830844.86862439057</v>
      </c>
      <c r="K210" s="217">
        <v>47314.952812360454</v>
      </c>
      <c r="L210" s="189">
        <v>135646.91976116219</v>
      </c>
      <c r="M210" s="190">
        <v>0</v>
      </c>
      <c r="N210" s="190">
        <v>0</v>
      </c>
      <c r="O210" s="184">
        <v>1013806.7411979132</v>
      </c>
      <c r="P210" s="163">
        <v>573745.3985001723</v>
      </c>
      <c r="Q210" s="163">
        <v>50684.140421476426</v>
      </c>
      <c r="R210" s="189">
        <v>1638236.2801195618</v>
      </c>
      <c r="T210" s="200"/>
      <c r="U210" s="241">
        <v>1638236.2801195618</v>
      </c>
      <c r="V210" s="244">
        <v>3983170.557706967</v>
      </c>
      <c r="W210" s="46">
        <f t="shared" si="7"/>
        <v>-2344934.2775874054</v>
      </c>
      <c r="X210" s="46">
        <f t="shared" si="6"/>
        <v>-1164.8953192187807</v>
      </c>
      <c r="Z210" s="155">
        <v>26.479039005879656</v>
      </c>
      <c r="AA210" s="73">
        <v>0</v>
      </c>
      <c r="AB210" s="73">
        <v>0</v>
      </c>
      <c r="AC210" s="73">
        <v>0</v>
      </c>
      <c r="AD210" s="307">
        <v>0</v>
      </c>
    </row>
    <row r="211" spans="1:30" x14ac:dyDescent="0.2">
      <c r="A211" s="216">
        <v>619</v>
      </c>
      <c r="B211" s="183" t="s">
        <v>207</v>
      </c>
      <c r="C211" s="189">
        <v>3117</v>
      </c>
      <c r="D211" s="189">
        <v>3186899.707436</v>
      </c>
      <c r="E211" s="189">
        <v>0</v>
      </c>
      <c r="F211" s="189">
        <v>619055.44906202285</v>
      </c>
      <c r="G211" s="189">
        <v>3805955.1564980228</v>
      </c>
      <c r="H211" s="193">
        <v>1074.69</v>
      </c>
      <c r="I211" s="188">
        <v>3349808.73</v>
      </c>
      <c r="J211" s="188">
        <v>456146.42649802286</v>
      </c>
      <c r="K211" s="217">
        <v>87623.030365004801</v>
      </c>
      <c r="L211" s="189">
        <v>271460.64908004133</v>
      </c>
      <c r="M211" s="190">
        <v>0</v>
      </c>
      <c r="N211" s="190">
        <v>0</v>
      </c>
      <c r="O211" s="184">
        <v>815230.10594306898</v>
      </c>
      <c r="P211" s="163">
        <v>1524105.9058716819</v>
      </c>
      <c r="Q211" s="163">
        <v>78481.105660080488</v>
      </c>
      <c r="R211" s="189">
        <v>2417817.1174748312</v>
      </c>
      <c r="T211" s="200"/>
      <c r="U211" s="241">
        <v>2417817.1174748312</v>
      </c>
      <c r="V211" s="244">
        <v>11168582.672372805</v>
      </c>
      <c r="W211" s="46">
        <f t="shared" si="7"/>
        <v>-8750765.5548979733</v>
      </c>
      <c r="X211" s="46">
        <f t="shared" si="6"/>
        <v>-2807.4320034963021</v>
      </c>
      <c r="Z211" s="155">
        <v>61.51120670581318</v>
      </c>
      <c r="AA211" s="73">
        <v>32.14739948429758</v>
      </c>
      <c r="AB211" s="73">
        <v>7.1473994842975799</v>
      </c>
      <c r="AC211" s="73">
        <v>0</v>
      </c>
      <c r="AD211" s="307">
        <v>0</v>
      </c>
    </row>
    <row r="212" spans="1:30" x14ac:dyDescent="0.2">
      <c r="A212" s="216">
        <v>620</v>
      </c>
      <c r="B212" s="183" t="s">
        <v>208</v>
      </c>
      <c r="C212" s="189">
        <v>2824</v>
      </c>
      <c r="D212" s="189">
        <v>2397049.5359499999</v>
      </c>
      <c r="E212" s="189">
        <v>0</v>
      </c>
      <c r="F212" s="189">
        <v>2337186.054314232</v>
      </c>
      <c r="G212" s="189">
        <v>4734235.5902642319</v>
      </c>
      <c r="H212" s="193">
        <v>1074.69</v>
      </c>
      <c r="I212" s="188">
        <v>3034924.56</v>
      </c>
      <c r="J212" s="188">
        <v>1699311.0302642318</v>
      </c>
      <c r="K212" s="217">
        <v>957060.20542981301</v>
      </c>
      <c r="L212" s="189">
        <v>246071.17654265996</v>
      </c>
      <c r="M212" s="190">
        <v>0</v>
      </c>
      <c r="N212" s="190">
        <v>0</v>
      </c>
      <c r="O212" s="184">
        <v>2902442.4122367045</v>
      </c>
      <c r="P212" s="163">
        <v>873726.33914937743</v>
      </c>
      <c r="Q212" s="163">
        <v>71103.83137121184</v>
      </c>
      <c r="R212" s="189">
        <v>3847272.5827572937</v>
      </c>
      <c r="T212" s="200"/>
      <c r="U212" s="241">
        <v>3847272.5827572937</v>
      </c>
      <c r="V212" s="244">
        <v>14169900.397907902</v>
      </c>
      <c r="W212" s="46">
        <f t="shared" si="7"/>
        <v>-10322627.815150607</v>
      </c>
      <c r="X212" s="46">
        <f t="shared" si="6"/>
        <v>-3655.3214642884586</v>
      </c>
      <c r="Z212" s="155">
        <v>-86.87223031535558</v>
      </c>
      <c r="AA212" s="73">
        <v>-66.23603753687118</v>
      </c>
      <c r="AB212" s="73">
        <v>-41.23603753687118</v>
      </c>
      <c r="AC212" s="73">
        <v>-16.23603753687118</v>
      </c>
      <c r="AD212" s="307">
        <v>0</v>
      </c>
    </row>
    <row r="213" spans="1:30" x14ac:dyDescent="0.2">
      <c r="A213" s="216">
        <v>623</v>
      </c>
      <c r="B213" s="183" t="s">
        <v>209</v>
      </c>
      <c r="C213" s="189">
        <v>2306</v>
      </c>
      <c r="D213" s="189">
        <v>1585479.2582779999</v>
      </c>
      <c r="E213" s="189">
        <v>0</v>
      </c>
      <c r="F213" s="189">
        <v>1688711.0960605911</v>
      </c>
      <c r="G213" s="189">
        <v>3274190.354338591</v>
      </c>
      <c r="H213" s="193">
        <v>1074.69</v>
      </c>
      <c r="I213" s="188">
        <v>2478235.14</v>
      </c>
      <c r="J213" s="188">
        <v>795955.21433859086</v>
      </c>
      <c r="K213" s="217">
        <v>179632.32752627897</v>
      </c>
      <c r="L213" s="189">
        <v>215368.74134061704</v>
      </c>
      <c r="M213" s="190">
        <v>0</v>
      </c>
      <c r="N213" s="190">
        <v>0</v>
      </c>
      <c r="O213" s="184">
        <v>1190956.2832054868</v>
      </c>
      <c r="P213" s="163">
        <v>-16377.919343200027</v>
      </c>
      <c r="Q213" s="163">
        <v>58061.414710345074</v>
      </c>
      <c r="R213" s="189">
        <v>1232639.7785726318</v>
      </c>
      <c r="T213" s="200"/>
      <c r="U213" s="241">
        <v>1232639.7785726318</v>
      </c>
      <c r="V213" s="244">
        <v>8534139.4736883417</v>
      </c>
      <c r="W213" s="46">
        <f t="shared" si="7"/>
        <v>-7301499.6951157097</v>
      </c>
      <c r="X213" s="46">
        <f t="shared" si="6"/>
        <v>-3166.3051583329184</v>
      </c>
      <c r="Z213" s="155">
        <v>313.16338024678612</v>
      </c>
      <c r="AA213" s="73">
        <v>283.79957302527055</v>
      </c>
      <c r="AB213" s="73">
        <v>258.79957302527055</v>
      </c>
      <c r="AC213" s="73">
        <v>233.79957302527055</v>
      </c>
      <c r="AD213" s="307">
        <v>208.79957302527055</v>
      </c>
    </row>
    <row r="214" spans="1:30" x14ac:dyDescent="0.2">
      <c r="A214" s="216">
        <v>624</v>
      </c>
      <c r="B214" s="183" t="s">
        <v>210</v>
      </c>
      <c r="C214" s="189">
        <v>5354</v>
      </c>
      <c r="D214" s="189">
        <v>6641858.856842001</v>
      </c>
      <c r="E214" s="189">
        <v>0</v>
      </c>
      <c r="F214" s="189">
        <v>896901.90209622262</v>
      </c>
      <c r="G214" s="189">
        <v>7538760.7589382231</v>
      </c>
      <c r="H214" s="193">
        <v>1074.69</v>
      </c>
      <c r="I214" s="188">
        <v>5753890.2600000007</v>
      </c>
      <c r="J214" s="188">
        <v>1784870.4989382224</v>
      </c>
      <c r="K214" s="217">
        <v>170413.65148753481</v>
      </c>
      <c r="L214" s="189">
        <v>196676.18026289728</v>
      </c>
      <c r="M214" s="190">
        <v>0</v>
      </c>
      <c r="N214" s="190">
        <v>0</v>
      </c>
      <c r="O214" s="184">
        <v>2151960.3306886544</v>
      </c>
      <c r="P214" s="163">
        <v>838740.58401689143</v>
      </c>
      <c r="Q214" s="163">
        <v>134805.2100430128</v>
      </c>
      <c r="R214" s="189">
        <v>3125506.1247485583</v>
      </c>
      <c r="T214" s="200"/>
      <c r="U214" s="241">
        <v>3125506.1247485583</v>
      </c>
      <c r="V214" s="244">
        <v>10278785.877796106</v>
      </c>
      <c r="W214" s="46">
        <f t="shared" si="7"/>
        <v>-7153279.7530475482</v>
      </c>
      <c r="X214" s="46">
        <f t="shared" si="6"/>
        <v>-1336.0627106924819</v>
      </c>
      <c r="Z214" s="155">
        <v>37.082792602331565</v>
      </c>
      <c r="AA214" s="73">
        <v>7.7189853808159796</v>
      </c>
      <c r="AB214" s="73">
        <v>0</v>
      </c>
      <c r="AC214" s="73">
        <v>0</v>
      </c>
      <c r="AD214" s="307">
        <v>0</v>
      </c>
    </row>
    <row r="215" spans="1:30" x14ac:dyDescent="0.2">
      <c r="A215" s="216">
        <v>625</v>
      </c>
      <c r="B215" s="183" t="s">
        <v>211</v>
      </c>
      <c r="C215" s="189">
        <v>3290</v>
      </c>
      <c r="D215" s="189">
        <v>4590598.1732299998</v>
      </c>
      <c r="E215" s="189">
        <v>0</v>
      </c>
      <c r="F215" s="189">
        <v>604349.36877699313</v>
      </c>
      <c r="G215" s="189">
        <v>5194947.5420069927</v>
      </c>
      <c r="H215" s="193">
        <v>1074.69</v>
      </c>
      <c r="I215" s="188">
        <v>3535730.1</v>
      </c>
      <c r="J215" s="188">
        <v>1659217.4420069926</v>
      </c>
      <c r="K215" s="217">
        <v>134425.93326318573</v>
      </c>
      <c r="L215" s="189">
        <v>214105.38331484477</v>
      </c>
      <c r="M215" s="190">
        <v>0</v>
      </c>
      <c r="N215" s="190">
        <v>0</v>
      </c>
      <c r="O215" s="184">
        <v>2007748.758585023</v>
      </c>
      <c r="P215" s="163">
        <v>1272235.883125843</v>
      </c>
      <c r="Q215" s="163">
        <v>82836.970683883468</v>
      </c>
      <c r="R215" s="189">
        <v>3362821.6123947497</v>
      </c>
      <c r="T215" s="200"/>
      <c r="U215" s="241">
        <v>3362821.6123947497</v>
      </c>
      <c r="V215" s="244">
        <v>10103264.770151425</v>
      </c>
      <c r="W215" s="46">
        <f t="shared" si="7"/>
        <v>-6740443.157756675</v>
      </c>
      <c r="X215" s="46">
        <f t="shared" si="6"/>
        <v>-2048.7669172512692</v>
      </c>
      <c r="Z215" s="155">
        <v>147.81213273949811</v>
      </c>
      <c r="AA215" s="73">
        <v>118.44832551798254</v>
      </c>
      <c r="AB215" s="73">
        <v>93.448325517982539</v>
      </c>
      <c r="AC215" s="73">
        <v>68.448325517982539</v>
      </c>
      <c r="AD215" s="307">
        <v>43.448325517982539</v>
      </c>
    </row>
    <row r="216" spans="1:30" x14ac:dyDescent="0.2">
      <c r="A216" s="216">
        <v>626</v>
      </c>
      <c r="B216" s="183" t="s">
        <v>212</v>
      </c>
      <c r="C216" s="189">
        <v>5562</v>
      </c>
      <c r="D216" s="189">
        <v>6055567.5564339999</v>
      </c>
      <c r="E216" s="189">
        <v>0</v>
      </c>
      <c r="F216" s="189">
        <v>1397806.6500749735</v>
      </c>
      <c r="G216" s="189">
        <v>7453374.2065089736</v>
      </c>
      <c r="H216" s="193">
        <v>1074.69</v>
      </c>
      <c r="I216" s="188">
        <v>5977425.7800000003</v>
      </c>
      <c r="J216" s="188">
        <v>1475948.4265089734</v>
      </c>
      <c r="K216" s="217">
        <v>498520.4761596155</v>
      </c>
      <c r="L216" s="189">
        <v>400357.75012739882</v>
      </c>
      <c r="M216" s="190">
        <v>0</v>
      </c>
      <c r="N216" s="190">
        <v>0</v>
      </c>
      <c r="O216" s="184">
        <v>2374826.6527959877</v>
      </c>
      <c r="P216" s="163">
        <v>-199322.67072500923</v>
      </c>
      <c r="Q216" s="163">
        <v>140042.31943579327</v>
      </c>
      <c r="R216" s="189">
        <v>2315546.3015067717</v>
      </c>
      <c r="T216" s="200"/>
      <c r="U216" s="241">
        <v>2315546.3015067717</v>
      </c>
      <c r="V216" s="244">
        <v>15856269.954394428</v>
      </c>
      <c r="W216" s="46">
        <f t="shared" si="7"/>
        <v>-13540723.652887657</v>
      </c>
      <c r="X216" s="46">
        <f t="shared" si="6"/>
        <v>-2434.506230292639</v>
      </c>
      <c r="Z216" s="155">
        <v>-119.36879589652017</v>
      </c>
      <c r="AA216" s="73">
        <v>-98.73260311803574</v>
      </c>
      <c r="AB216" s="73">
        <v>-73.73260311803574</v>
      </c>
      <c r="AC216" s="73">
        <v>-48.73260311803574</v>
      </c>
      <c r="AD216" s="307">
        <v>-23.73260311803574</v>
      </c>
    </row>
    <row r="217" spans="1:30" x14ac:dyDescent="0.2">
      <c r="A217" s="216">
        <v>630</v>
      </c>
      <c r="B217" s="183" t="s">
        <v>213</v>
      </c>
      <c r="C217" s="189">
        <v>1562</v>
      </c>
      <c r="D217" s="189">
        <v>2408533.5046619996</v>
      </c>
      <c r="E217" s="189">
        <v>0</v>
      </c>
      <c r="F217" s="189">
        <v>759909.79678507382</v>
      </c>
      <c r="G217" s="189">
        <v>3168443.3014470735</v>
      </c>
      <c r="H217" s="193">
        <v>1074.69</v>
      </c>
      <c r="I217" s="188">
        <v>1678665.78</v>
      </c>
      <c r="J217" s="188">
        <v>1489777.5214470734</v>
      </c>
      <c r="K217" s="217">
        <v>246234.33680135026</v>
      </c>
      <c r="L217" s="189">
        <v>113206.62390830474</v>
      </c>
      <c r="M217" s="190">
        <v>0</v>
      </c>
      <c r="N217" s="190">
        <v>0</v>
      </c>
      <c r="O217" s="184">
        <v>1849218.4821567286</v>
      </c>
      <c r="P217" s="163">
        <v>526353.52397634753</v>
      </c>
      <c r="Q217" s="163">
        <v>39328.677266937986</v>
      </c>
      <c r="R217" s="189">
        <v>2414900.6834000144</v>
      </c>
      <c r="T217" s="200"/>
      <c r="U217" s="241">
        <v>2414900.6834000144</v>
      </c>
      <c r="V217" s="244">
        <v>5839490.8904824965</v>
      </c>
      <c r="W217" s="46">
        <f t="shared" si="7"/>
        <v>-3424590.2070824821</v>
      </c>
      <c r="X217" s="46">
        <f t="shared" si="6"/>
        <v>-2192.4393131129846</v>
      </c>
      <c r="Z217" s="155">
        <v>-136.82628198759102</v>
      </c>
      <c r="AA217" s="73">
        <v>-116.19008920910659</v>
      </c>
      <c r="AB217" s="73">
        <v>-91.190089209106588</v>
      </c>
      <c r="AC217" s="73">
        <v>-66.190089209106588</v>
      </c>
      <c r="AD217" s="307">
        <v>-41.190089209106588</v>
      </c>
    </row>
    <row r="218" spans="1:30" x14ac:dyDescent="0.2">
      <c r="A218" s="216">
        <v>631</v>
      </c>
      <c r="B218" s="183" t="s">
        <v>214</v>
      </c>
      <c r="C218" s="189">
        <v>2136</v>
      </c>
      <c r="D218" s="189">
        <v>2596798.0486960001</v>
      </c>
      <c r="E218" s="189">
        <v>0</v>
      </c>
      <c r="F218" s="189">
        <v>224959.78231966996</v>
      </c>
      <c r="G218" s="189">
        <v>2821757.8310156702</v>
      </c>
      <c r="H218" s="193">
        <v>1074.69</v>
      </c>
      <c r="I218" s="188">
        <v>2295537.8400000003</v>
      </c>
      <c r="J218" s="188">
        <v>526219.99101566989</v>
      </c>
      <c r="K218" s="217">
        <v>53352.780108740422</v>
      </c>
      <c r="L218" s="189">
        <v>110577.00676039894</v>
      </c>
      <c r="M218" s="190">
        <v>0</v>
      </c>
      <c r="N218" s="190">
        <v>0</v>
      </c>
      <c r="O218" s="184">
        <v>690149.7778848093</v>
      </c>
      <c r="P218" s="163">
        <v>434739.04835440073</v>
      </c>
      <c r="Q218" s="163">
        <v>53781.084918168723</v>
      </c>
      <c r="R218" s="189">
        <v>1178669.9111573789</v>
      </c>
      <c r="T218" s="200"/>
      <c r="U218" s="241">
        <v>1178669.9111573789</v>
      </c>
      <c r="V218" s="244">
        <v>4072024.7920907387</v>
      </c>
      <c r="W218" s="46">
        <f t="shared" si="7"/>
        <v>-2893354.8809333597</v>
      </c>
      <c r="X218" s="46">
        <f t="shared" si="6"/>
        <v>-1354.5668918227339</v>
      </c>
      <c r="Z218" s="155">
        <v>102.00907837472101</v>
      </c>
      <c r="AA218" s="73">
        <v>72.645271153205442</v>
      </c>
      <c r="AB218" s="73">
        <v>47.645271153205442</v>
      </c>
      <c r="AC218" s="73">
        <v>22.645271153205442</v>
      </c>
      <c r="AD218" s="307">
        <v>0</v>
      </c>
    </row>
    <row r="219" spans="1:30" x14ac:dyDescent="0.2">
      <c r="A219" s="216">
        <v>635</v>
      </c>
      <c r="B219" s="183" t="s">
        <v>215</v>
      </c>
      <c r="C219" s="189">
        <v>6722</v>
      </c>
      <c r="D219" s="189">
        <v>8014907.6888820007</v>
      </c>
      <c r="E219" s="189">
        <v>0</v>
      </c>
      <c r="F219" s="189">
        <v>890217.35404924222</v>
      </c>
      <c r="G219" s="189">
        <v>8905125.0429312438</v>
      </c>
      <c r="H219" s="193">
        <v>1074.69</v>
      </c>
      <c r="I219" s="188">
        <v>7224066.1800000006</v>
      </c>
      <c r="J219" s="188">
        <v>1681058.8629312431</v>
      </c>
      <c r="K219" s="217">
        <v>209105.0830498031</v>
      </c>
      <c r="L219" s="189">
        <v>457497.52935297665</v>
      </c>
      <c r="M219" s="190">
        <v>0</v>
      </c>
      <c r="N219" s="190">
        <v>0</v>
      </c>
      <c r="O219" s="184">
        <v>2347661.4753340227</v>
      </c>
      <c r="P219" s="163">
        <v>1972488.9978768979</v>
      </c>
      <c r="Q219" s="163">
        <v>169249.27566476131</v>
      </c>
      <c r="R219" s="189">
        <v>4489399.7488756822</v>
      </c>
      <c r="T219" s="200"/>
      <c r="U219" s="241">
        <v>4489399.7488756822</v>
      </c>
      <c r="V219" s="244">
        <v>17909498.656666219</v>
      </c>
      <c r="W219" s="46">
        <f t="shared" si="7"/>
        <v>-13420098.907790538</v>
      </c>
      <c r="X219" s="46">
        <f t="shared" si="6"/>
        <v>-1996.4443480795208</v>
      </c>
      <c r="Z219" s="155">
        <v>64.046649270109512</v>
      </c>
      <c r="AA219" s="73">
        <v>34.682842048593912</v>
      </c>
      <c r="AB219" s="73">
        <v>9.682842048593912</v>
      </c>
      <c r="AC219" s="73">
        <v>0</v>
      </c>
      <c r="AD219" s="307">
        <v>0</v>
      </c>
    </row>
    <row r="220" spans="1:30" x14ac:dyDescent="0.2">
      <c r="A220" s="216">
        <v>636</v>
      </c>
      <c r="B220" s="183" t="s">
        <v>216</v>
      </c>
      <c r="C220" s="189">
        <v>8619</v>
      </c>
      <c r="D220" s="189">
        <v>11998119.591708001</v>
      </c>
      <c r="E220" s="189">
        <v>0</v>
      </c>
      <c r="F220" s="189">
        <v>1350960.1077998257</v>
      </c>
      <c r="G220" s="189">
        <v>13349079.699507827</v>
      </c>
      <c r="H220" s="193">
        <v>1074.69</v>
      </c>
      <c r="I220" s="188">
        <v>9262753.1100000013</v>
      </c>
      <c r="J220" s="188">
        <v>4086326.5895078257</v>
      </c>
      <c r="K220" s="217">
        <v>235840.5936431076</v>
      </c>
      <c r="L220" s="189">
        <v>563436.79747015412</v>
      </c>
      <c r="M220" s="190">
        <v>0</v>
      </c>
      <c r="N220" s="190">
        <v>0</v>
      </c>
      <c r="O220" s="184">
        <v>4885603.9806210874</v>
      </c>
      <c r="P220" s="163">
        <v>3227076.3744746568</v>
      </c>
      <c r="Q220" s="163">
        <v>217012.72046334093</v>
      </c>
      <c r="R220" s="189">
        <v>8329693.0755590852</v>
      </c>
      <c r="T220" s="200"/>
      <c r="U220" s="241">
        <v>8329693.0755590852</v>
      </c>
      <c r="V220" s="244">
        <v>23059530.641024008</v>
      </c>
      <c r="W220" s="46">
        <f t="shared" si="7"/>
        <v>-14729837.565464923</v>
      </c>
      <c r="X220" s="46">
        <f t="shared" si="6"/>
        <v>-1708.9961208336144</v>
      </c>
      <c r="Z220" s="155">
        <v>-65.866165177400646</v>
      </c>
      <c r="AA220" s="73">
        <v>-45.229972398916232</v>
      </c>
      <c r="AB220" s="73">
        <v>-20.229972398916232</v>
      </c>
      <c r="AC220" s="73">
        <v>0</v>
      </c>
      <c r="AD220" s="307">
        <v>0</v>
      </c>
    </row>
    <row r="221" spans="1:30" x14ac:dyDescent="0.2">
      <c r="A221" s="216">
        <v>638</v>
      </c>
      <c r="B221" s="183" t="s">
        <v>217</v>
      </c>
      <c r="C221" s="189">
        <v>49728</v>
      </c>
      <c r="D221" s="189">
        <v>65985244.556962006</v>
      </c>
      <c r="E221" s="189">
        <v>0</v>
      </c>
      <c r="F221" s="189">
        <v>11126675.571537886</v>
      </c>
      <c r="G221" s="189">
        <v>77111920.128499895</v>
      </c>
      <c r="H221" s="193">
        <v>1074.69</v>
      </c>
      <c r="I221" s="188">
        <v>53442184.32</v>
      </c>
      <c r="J221" s="188">
        <v>23669735.808499895</v>
      </c>
      <c r="K221" s="217">
        <v>1450395.7755337467</v>
      </c>
      <c r="L221" s="189">
        <v>2238575.5443605017</v>
      </c>
      <c r="M221" s="190">
        <v>0</v>
      </c>
      <c r="N221" s="190">
        <v>0</v>
      </c>
      <c r="O221" s="184">
        <v>27358707.128394142</v>
      </c>
      <c r="P221" s="163">
        <v>-1265435.3823452692</v>
      </c>
      <c r="Q221" s="163">
        <v>1252071.999443209</v>
      </c>
      <c r="R221" s="189">
        <v>27345343.745492082</v>
      </c>
      <c r="T221" s="200"/>
      <c r="U221" s="241">
        <v>27345343.745492082</v>
      </c>
      <c r="V221" s="244">
        <v>55386685.099741653</v>
      </c>
      <c r="W221" s="46">
        <f t="shared" si="7"/>
        <v>-28041341.354249571</v>
      </c>
      <c r="X221" s="46">
        <f t="shared" si="6"/>
        <v>-563.89441269002509</v>
      </c>
      <c r="Z221" s="155">
        <v>13.611978079940954</v>
      </c>
      <c r="AA221" s="73">
        <v>0</v>
      </c>
      <c r="AB221" s="73">
        <v>0</v>
      </c>
      <c r="AC221" s="73">
        <v>0</v>
      </c>
      <c r="AD221" s="307">
        <v>0</v>
      </c>
    </row>
    <row r="222" spans="1:30" x14ac:dyDescent="0.2">
      <c r="A222" s="216">
        <v>678</v>
      </c>
      <c r="B222" s="183" t="s">
        <v>218</v>
      </c>
      <c r="C222" s="189">
        <v>25383</v>
      </c>
      <c r="D222" s="189">
        <v>36789671.980952002</v>
      </c>
      <c r="E222" s="189">
        <v>0</v>
      </c>
      <c r="F222" s="189">
        <v>2388874.2018122808</v>
      </c>
      <c r="G222" s="189">
        <v>39178546.182764284</v>
      </c>
      <c r="H222" s="193">
        <v>1074.69</v>
      </c>
      <c r="I222" s="188">
        <v>27278856.27</v>
      </c>
      <c r="J222" s="188">
        <v>11899689.912764285</v>
      </c>
      <c r="K222" s="217">
        <v>875870.55233611458</v>
      </c>
      <c r="L222" s="189">
        <v>1183150.0820323215</v>
      </c>
      <c r="M222" s="190">
        <v>0</v>
      </c>
      <c r="N222" s="190">
        <v>0</v>
      </c>
      <c r="O222" s="184">
        <v>13958710.547132721</v>
      </c>
      <c r="P222" s="163">
        <v>5591577.6879696604</v>
      </c>
      <c r="Q222" s="163">
        <v>639103.59479301341</v>
      </c>
      <c r="R222" s="189">
        <v>20189391.829895396</v>
      </c>
      <c r="T222" s="200"/>
      <c r="U222" s="241">
        <v>20189391.829895396</v>
      </c>
      <c r="V222" s="244">
        <v>55795665.528312072</v>
      </c>
      <c r="W222" s="46">
        <f t="shared" si="7"/>
        <v>-35606273.69841668</v>
      </c>
      <c r="X222" s="46">
        <f t="shared" si="6"/>
        <v>-1402.7606547065627</v>
      </c>
      <c r="Z222" s="155">
        <v>96.091389607202416</v>
      </c>
      <c r="AA222" s="73">
        <v>66.727582385686844</v>
      </c>
      <c r="AB222" s="73">
        <v>41.727582385686844</v>
      </c>
      <c r="AC222" s="73">
        <v>16.727582385686844</v>
      </c>
      <c r="AD222" s="307">
        <v>0</v>
      </c>
    </row>
    <row r="223" spans="1:30" x14ac:dyDescent="0.2">
      <c r="A223" s="216">
        <v>680</v>
      </c>
      <c r="B223" s="183" t="s">
        <v>219</v>
      </c>
      <c r="C223" s="189">
        <v>24371</v>
      </c>
      <c r="D223" s="189">
        <v>29846794.692513999</v>
      </c>
      <c r="E223" s="189">
        <v>0</v>
      </c>
      <c r="F223" s="189">
        <v>3260133.3302833899</v>
      </c>
      <c r="G223" s="189">
        <v>33106928.022797387</v>
      </c>
      <c r="H223" s="193">
        <v>1074.69</v>
      </c>
      <c r="I223" s="188">
        <v>26191269.990000002</v>
      </c>
      <c r="J223" s="188">
        <v>6915658.032797385</v>
      </c>
      <c r="K223" s="217">
        <v>777211.67273868446</v>
      </c>
      <c r="L223" s="189">
        <v>1031778.923062704</v>
      </c>
      <c r="M223" s="190">
        <v>0</v>
      </c>
      <c r="N223" s="190">
        <v>0</v>
      </c>
      <c r="O223" s="184">
        <v>8724648.6285987739</v>
      </c>
      <c r="P223" s="163">
        <v>164754.10936378743</v>
      </c>
      <c r="Q223" s="163">
        <v>613623.0433242931</v>
      </c>
      <c r="R223" s="189">
        <v>9503025.7812868543</v>
      </c>
      <c r="T223" s="200"/>
      <c r="U223" s="241">
        <v>9503025.7812868543</v>
      </c>
      <c r="V223" s="244">
        <v>33237686.127411883</v>
      </c>
      <c r="W223" s="46">
        <f t="shared" si="7"/>
        <v>-23734660.346125029</v>
      </c>
      <c r="X223" s="46">
        <f t="shared" si="6"/>
        <v>-973.88947298531161</v>
      </c>
      <c r="Z223" s="155">
        <v>65.430726639905032</v>
      </c>
      <c r="AA223" s="73">
        <v>36.066919418389446</v>
      </c>
      <c r="AB223" s="73">
        <v>11.066919418389446</v>
      </c>
      <c r="AC223" s="73">
        <v>0</v>
      </c>
      <c r="AD223" s="307">
        <v>0</v>
      </c>
    </row>
    <row r="224" spans="1:30" x14ac:dyDescent="0.2">
      <c r="A224" s="216">
        <v>681</v>
      </c>
      <c r="B224" s="183" t="s">
        <v>220</v>
      </c>
      <c r="C224" s="189">
        <v>3815</v>
      </c>
      <c r="D224" s="189">
        <v>3799571.9171039998</v>
      </c>
      <c r="E224" s="189">
        <v>0</v>
      </c>
      <c r="F224" s="189">
        <v>748319.42544790858</v>
      </c>
      <c r="G224" s="189">
        <v>4547891.3425519085</v>
      </c>
      <c r="H224" s="193">
        <v>1074.69</v>
      </c>
      <c r="I224" s="188">
        <v>4099942.35</v>
      </c>
      <c r="J224" s="188">
        <v>447948.99255190836</v>
      </c>
      <c r="K224" s="217">
        <v>261443.04892676091</v>
      </c>
      <c r="L224" s="189">
        <v>320642.51749760425</v>
      </c>
      <c r="M224" s="190">
        <v>0</v>
      </c>
      <c r="N224" s="190">
        <v>0</v>
      </c>
      <c r="O224" s="184">
        <v>1030034.5589762735</v>
      </c>
      <c r="P224" s="163">
        <v>1450551.1790974597</v>
      </c>
      <c r="Q224" s="163">
        <v>96055.636218545726</v>
      </c>
      <c r="R224" s="189">
        <v>2576641.3742922787</v>
      </c>
      <c r="T224" s="200"/>
      <c r="U224" s="241">
        <v>2576641.3742922787</v>
      </c>
      <c r="V224" s="244">
        <v>14159046.960671935</v>
      </c>
      <c r="W224" s="46">
        <f t="shared" si="7"/>
        <v>-11582405.586379657</v>
      </c>
      <c r="X224" s="46">
        <f t="shared" si="6"/>
        <v>-3036.0171917115745</v>
      </c>
      <c r="Z224" s="155">
        <v>-35.208251017273454</v>
      </c>
      <c r="AA224" s="73">
        <v>-14.57205823878904</v>
      </c>
      <c r="AB224" s="73">
        <v>0</v>
      </c>
      <c r="AC224" s="73">
        <v>0</v>
      </c>
      <c r="AD224" s="307">
        <v>0</v>
      </c>
    </row>
    <row r="225" spans="1:30" x14ac:dyDescent="0.2">
      <c r="A225" s="216">
        <v>683</v>
      </c>
      <c r="B225" s="183" t="s">
        <v>221</v>
      </c>
      <c r="C225" s="189">
        <v>4093</v>
      </c>
      <c r="D225" s="189">
        <v>5904404.004648</v>
      </c>
      <c r="E225" s="189">
        <v>0</v>
      </c>
      <c r="F225" s="189">
        <v>3199471.8152901204</v>
      </c>
      <c r="G225" s="189">
        <v>9103875.8199381195</v>
      </c>
      <c r="H225" s="193">
        <v>1074.69</v>
      </c>
      <c r="I225" s="188">
        <v>4398706.17</v>
      </c>
      <c r="J225" s="188">
        <v>4705169.6499381196</v>
      </c>
      <c r="K225" s="217">
        <v>1394587.6019366207</v>
      </c>
      <c r="L225" s="189">
        <v>321949.00820318842</v>
      </c>
      <c r="M225" s="190">
        <v>0</v>
      </c>
      <c r="N225" s="190">
        <v>0</v>
      </c>
      <c r="O225" s="184">
        <v>6421706.2600779291</v>
      </c>
      <c r="P225" s="163">
        <v>2232367.6261607311</v>
      </c>
      <c r="Q225" s="163">
        <v>103055.23434928118</v>
      </c>
      <c r="R225" s="189">
        <v>8757129.1205879413</v>
      </c>
      <c r="T225" s="200"/>
      <c r="U225" s="241">
        <v>8757129.1205879413</v>
      </c>
      <c r="V225" s="244">
        <v>21274523.125564106</v>
      </c>
      <c r="W225" s="46">
        <f t="shared" si="7"/>
        <v>-12517394.004976165</v>
      </c>
      <c r="X225" s="46">
        <f t="shared" si="6"/>
        <v>-3058.2443207857718</v>
      </c>
      <c r="Z225" s="155">
        <v>-90.611372184241645</v>
      </c>
      <c r="AA225" s="73">
        <v>-69.975179405757217</v>
      </c>
      <c r="AB225" s="73">
        <v>-44.975179405757217</v>
      </c>
      <c r="AC225" s="73">
        <v>-19.975179405757217</v>
      </c>
      <c r="AD225" s="307">
        <v>0</v>
      </c>
    </row>
    <row r="226" spans="1:30" x14ac:dyDescent="0.2">
      <c r="A226" s="216">
        <v>684</v>
      </c>
      <c r="B226" s="183" t="s">
        <v>222</v>
      </c>
      <c r="C226" s="189">
        <v>39970</v>
      </c>
      <c r="D226" s="189">
        <v>45239265.269079998</v>
      </c>
      <c r="E226" s="189">
        <v>0</v>
      </c>
      <c r="F226" s="189">
        <v>3964607.2967428607</v>
      </c>
      <c r="G226" s="189">
        <v>49203872.565822862</v>
      </c>
      <c r="H226" s="193">
        <v>1074.69</v>
      </c>
      <c r="I226" s="188">
        <v>42955359.300000004</v>
      </c>
      <c r="J226" s="188">
        <v>6248513.2658228576</v>
      </c>
      <c r="K226" s="217">
        <v>1350591.5189326394</v>
      </c>
      <c r="L226" s="189">
        <v>1981724.1814491539</v>
      </c>
      <c r="M226" s="190">
        <v>0</v>
      </c>
      <c r="N226" s="190">
        <v>0</v>
      </c>
      <c r="O226" s="184">
        <v>9580828.9662046507</v>
      </c>
      <c r="P226" s="163">
        <v>-1281526.0690519051</v>
      </c>
      <c r="Q226" s="163">
        <v>1006381.0693722864</v>
      </c>
      <c r="R226" s="189">
        <v>9305683.9665250331</v>
      </c>
      <c r="T226" s="200"/>
      <c r="U226" s="241">
        <v>9305683.9665250331</v>
      </c>
      <c r="V226" s="244">
        <v>51705984.248576231</v>
      </c>
      <c r="W226" s="46">
        <f t="shared" si="7"/>
        <v>-42400300.282051198</v>
      </c>
      <c r="X226" s="46">
        <f t="shared" si="6"/>
        <v>-1060.8031093833174</v>
      </c>
      <c r="Z226" s="155">
        <v>64.303886618941505</v>
      </c>
      <c r="AA226" s="73">
        <v>34.940079397425912</v>
      </c>
      <c r="AB226" s="73">
        <v>9.9400793974259116</v>
      </c>
      <c r="AC226" s="73">
        <v>0</v>
      </c>
      <c r="AD226" s="307">
        <v>0</v>
      </c>
    </row>
    <row r="227" spans="1:30" x14ac:dyDescent="0.2">
      <c r="A227" s="216">
        <v>686</v>
      </c>
      <c r="B227" s="183" t="s">
        <v>223</v>
      </c>
      <c r="C227" s="189">
        <v>3374</v>
      </c>
      <c r="D227" s="189">
        <v>3523400.9519940005</v>
      </c>
      <c r="E227" s="189">
        <v>0</v>
      </c>
      <c r="F227" s="189">
        <v>646259.91963863245</v>
      </c>
      <c r="G227" s="189">
        <v>4169660.8716326328</v>
      </c>
      <c r="H227" s="193">
        <v>1074.69</v>
      </c>
      <c r="I227" s="188">
        <v>3626004.06</v>
      </c>
      <c r="J227" s="188">
        <v>543656.81163263274</v>
      </c>
      <c r="K227" s="217">
        <v>146121.89742565021</v>
      </c>
      <c r="L227" s="189">
        <v>271745.80774641508</v>
      </c>
      <c r="M227" s="190">
        <v>0</v>
      </c>
      <c r="N227" s="190">
        <v>0</v>
      </c>
      <c r="O227" s="184">
        <v>961524.51680469792</v>
      </c>
      <c r="P227" s="163">
        <v>1393388.0465658957</v>
      </c>
      <c r="Q227" s="163">
        <v>84951.957169429428</v>
      </c>
      <c r="R227" s="189">
        <v>2439864.5205400232</v>
      </c>
      <c r="T227" s="200"/>
      <c r="U227" s="241">
        <v>2439864.5205400232</v>
      </c>
      <c r="V227" s="244">
        <v>12869720.863881592</v>
      </c>
      <c r="W227" s="46">
        <f t="shared" si="7"/>
        <v>-10429856.343341568</v>
      </c>
      <c r="X227" s="46">
        <f t="shared" si="6"/>
        <v>-3091.2437295025397</v>
      </c>
      <c r="Z227" s="155">
        <v>214.74520787910149</v>
      </c>
      <c r="AA227" s="73">
        <v>185.38140065758591</v>
      </c>
      <c r="AB227" s="73">
        <v>160.38140065758591</v>
      </c>
      <c r="AC227" s="73">
        <v>135.38140065758591</v>
      </c>
      <c r="AD227" s="307">
        <v>110.38140065758591</v>
      </c>
    </row>
    <row r="228" spans="1:30" x14ac:dyDescent="0.2">
      <c r="A228" s="216">
        <v>687</v>
      </c>
      <c r="B228" s="183" t="s">
        <v>224</v>
      </c>
      <c r="C228" s="189">
        <v>1768</v>
      </c>
      <c r="D228" s="189">
        <v>1513193.4259100002</v>
      </c>
      <c r="E228" s="189">
        <v>0</v>
      </c>
      <c r="F228" s="189">
        <v>1103024.7610868532</v>
      </c>
      <c r="G228" s="189">
        <v>2616218.1869968534</v>
      </c>
      <c r="H228" s="193">
        <v>1074.69</v>
      </c>
      <c r="I228" s="188">
        <v>1900051.9200000002</v>
      </c>
      <c r="J228" s="188">
        <v>716166.26699685329</v>
      </c>
      <c r="K228" s="217">
        <v>248294.22145578061</v>
      </c>
      <c r="L228" s="189">
        <v>169375.11917017697</v>
      </c>
      <c r="M228" s="190">
        <v>0</v>
      </c>
      <c r="N228" s="190">
        <v>0</v>
      </c>
      <c r="O228" s="184">
        <v>1133835.6076228109</v>
      </c>
      <c r="P228" s="163">
        <v>464566.88911867951</v>
      </c>
      <c r="Q228" s="163">
        <v>44515.429838634038</v>
      </c>
      <c r="R228" s="189">
        <v>1642917.9265801245</v>
      </c>
      <c r="S228" s="218">
        <v>2</v>
      </c>
      <c r="T228" s="200">
        <v>821.5576755415957</v>
      </c>
      <c r="U228" s="241">
        <v>1643736.1158147131</v>
      </c>
      <c r="V228" s="244">
        <v>8756147.1110200118</v>
      </c>
      <c r="W228" s="46">
        <f t="shared" si="7"/>
        <v>-7112410.995205299</v>
      </c>
      <c r="X228" s="46">
        <f t="shared" si="6"/>
        <v>-4022.8568977405539</v>
      </c>
      <c r="Z228" s="155">
        <v>40.727065589387962</v>
      </c>
      <c r="AA228" s="73">
        <v>11.36325836787239</v>
      </c>
      <c r="AB228" s="73">
        <v>0</v>
      </c>
      <c r="AC228" s="73">
        <v>0</v>
      </c>
      <c r="AD228" s="307">
        <v>0</v>
      </c>
    </row>
    <row r="229" spans="1:30" x14ac:dyDescent="0.2">
      <c r="A229" s="216">
        <v>689</v>
      </c>
      <c r="B229" s="183" t="s">
        <v>225</v>
      </c>
      <c r="C229" s="189">
        <v>3626</v>
      </c>
      <c r="D229" s="189">
        <v>3108292.0178980003</v>
      </c>
      <c r="E229" s="189">
        <v>0</v>
      </c>
      <c r="F229" s="189">
        <v>524325.02912184643</v>
      </c>
      <c r="G229" s="189">
        <v>3632617.0470198467</v>
      </c>
      <c r="H229" s="193">
        <v>1074.69</v>
      </c>
      <c r="I229" s="188">
        <v>3896825.9400000004</v>
      </c>
      <c r="J229" s="188">
        <v>-264208.89298015367</v>
      </c>
      <c r="K229" s="217">
        <v>260535.87468058677</v>
      </c>
      <c r="L229" s="189">
        <v>246924.14725795851</v>
      </c>
      <c r="M229" s="190">
        <v>0</v>
      </c>
      <c r="N229" s="190">
        <v>0</v>
      </c>
      <c r="O229" s="184">
        <v>243251.12895839161</v>
      </c>
      <c r="P229" s="163">
        <v>978594.99764860992</v>
      </c>
      <c r="Q229" s="163">
        <v>91296.916626067323</v>
      </c>
      <c r="R229" s="189">
        <v>1313143.0432330689</v>
      </c>
      <c r="T229" s="200"/>
      <c r="U229" s="241">
        <v>1313143.0432330689</v>
      </c>
      <c r="V229" s="244">
        <v>12648428.445076911</v>
      </c>
      <c r="W229" s="46">
        <f t="shared" si="7"/>
        <v>-11335285.401843842</v>
      </c>
      <c r="X229" s="46">
        <f t="shared" si="6"/>
        <v>-3126.1129072928411</v>
      </c>
      <c r="Z229" s="155">
        <v>317.88702495832422</v>
      </c>
      <c r="AA229" s="73">
        <v>288.52321773680865</v>
      </c>
      <c r="AB229" s="73">
        <v>263.52321773680865</v>
      </c>
      <c r="AC229" s="73">
        <v>238.52321773680865</v>
      </c>
      <c r="AD229" s="307">
        <v>213.52321773680865</v>
      </c>
    </row>
    <row r="230" spans="1:30" x14ac:dyDescent="0.2">
      <c r="A230" s="216">
        <v>691</v>
      </c>
      <c r="B230" s="183" t="s">
        <v>226</v>
      </c>
      <c r="C230" s="189">
        <v>2901</v>
      </c>
      <c r="D230" s="189">
        <v>4284726.2024180004</v>
      </c>
      <c r="E230" s="189">
        <v>0</v>
      </c>
      <c r="F230" s="189">
        <v>545646.43614616408</v>
      </c>
      <c r="G230" s="189">
        <v>4830372.6385641648</v>
      </c>
      <c r="H230" s="193">
        <v>1074.69</v>
      </c>
      <c r="I230" s="188">
        <v>3117675.69</v>
      </c>
      <c r="J230" s="188">
        <v>1712696.9485641648</v>
      </c>
      <c r="K230" s="217">
        <v>160031.93909252269</v>
      </c>
      <c r="L230" s="189">
        <v>228603.55510321996</v>
      </c>
      <c r="M230" s="190">
        <v>0</v>
      </c>
      <c r="N230" s="190">
        <v>0</v>
      </c>
      <c r="O230" s="184">
        <v>2101332.4427599073</v>
      </c>
      <c r="P230" s="163">
        <v>1439755.0936781187</v>
      </c>
      <c r="Q230" s="163">
        <v>73042.568982962301</v>
      </c>
      <c r="R230" s="189">
        <v>3614130.1054209885</v>
      </c>
      <c r="T230" s="200"/>
      <c r="U230" s="241">
        <v>3614130.1054209885</v>
      </c>
      <c r="V230" s="244">
        <v>10945033.833215702</v>
      </c>
      <c r="W230" s="46">
        <f t="shared" si="7"/>
        <v>-7330903.7277947143</v>
      </c>
      <c r="X230" s="46">
        <f t="shared" si="6"/>
        <v>-2527.0264487399913</v>
      </c>
      <c r="Z230" s="155">
        <v>-89.786163710203297</v>
      </c>
      <c r="AA230" s="73">
        <v>-69.149970931718883</v>
      </c>
      <c r="AB230" s="73">
        <v>-44.149970931718883</v>
      </c>
      <c r="AC230" s="73">
        <v>-19.149970931718883</v>
      </c>
      <c r="AD230" s="307">
        <v>0</v>
      </c>
    </row>
    <row r="231" spans="1:30" x14ac:dyDescent="0.2">
      <c r="A231" s="216">
        <v>694</v>
      </c>
      <c r="B231" s="183" t="s">
        <v>227</v>
      </c>
      <c r="C231" s="189">
        <v>29350</v>
      </c>
      <c r="D231" s="189">
        <v>36587541.583757997</v>
      </c>
      <c r="E231" s="189">
        <v>0</v>
      </c>
      <c r="F231" s="189">
        <v>3108538.0304155536</v>
      </c>
      <c r="G231" s="189">
        <v>39696079.614173546</v>
      </c>
      <c r="H231" s="193">
        <v>1074.69</v>
      </c>
      <c r="I231" s="188">
        <v>31542151.5</v>
      </c>
      <c r="J231" s="188">
        <v>8153928.1141735464</v>
      </c>
      <c r="K231" s="217">
        <v>949488.3114935339</v>
      </c>
      <c r="L231" s="189">
        <v>1320304.298769847</v>
      </c>
      <c r="M231" s="190">
        <v>0</v>
      </c>
      <c r="N231" s="190">
        <v>0</v>
      </c>
      <c r="O231" s="184">
        <v>10423720.724436928</v>
      </c>
      <c r="P231" s="163">
        <v>223022.89100759997</v>
      </c>
      <c r="Q231" s="163">
        <v>738986.34941397572</v>
      </c>
      <c r="R231" s="189">
        <v>11385729.964858504</v>
      </c>
      <c r="T231" s="200"/>
      <c r="U231" s="241">
        <v>11385729.964858504</v>
      </c>
      <c r="V231" s="244">
        <v>37531912.671737134</v>
      </c>
      <c r="W231" s="46">
        <f t="shared" si="7"/>
        <v>-26146182.706878632</v>
      </c>
      <c r="X231" s="46">
        <f t="shared" si="6"/>
        <v>-890.84097808785805</v>
      </c>
      <c r="Z231" s="155">
        <v>-34.327453621883762</v>
      </c>
      <c r="AA231" s="73">
        <v>-13.691260843399334</v>
      </c>
      <c r="AB231" s="73">
        <v>0</v>
      </c>
      <c r="AC231" s="73">
        <v>0</v>
      </c>
      <c r="AD231" s="307">
        <v>0</v>
      </c>
    </row>
    <row r="232" spans="1:30" x14ac:dyDescent="0.2">
      <c r="A232" s="216">
        <v>697</v>
      </c>
      <c r="B232" s="183" t="s">
        <v>228</v>
      </c>
      <c r="C232" s="189">
        <v>1416</v>
      </c>
      <c r="D232" s="189">
        <v>1128286.4068140001</v>
      </c>
      <c r="E232" s="189">
        <v>0</v>
      </c>
      <c r="F232" s="189">
        <v>795233.64788054046</v>
      </c>
      <c r="G232" s="189">
        <v>1923520.0546945406</v>
      </c>
      <c r="H232" s="193">
        <v>1074.69</v>
      </c>
      <c r="I232" s="188">
        <v>1521761.04</v>
      </c>
      <c r="J232" s="188">
        <v>401759.01469454053</v>
      </c>
      <c r="K232" s="217">
        <v>106055.34281761585</v>
      </c>
      <c r="L232" s="189">
        <v>125509.09622357946</v>
      </c>
      <c r="M232" s="190">
        <v>0</v>
      </c>
      <c r="N232" s="190">
        <v>0</v>
      </c>
      <c r="O232" s="184">
        <v>633323.45373573585</v>
      </c>
      <c r="P232" s="163">
        <v>412506.00212642452</v>
      </c>
      <c r="Q232" s="163">
        <v>35652.629327774768</v>
      </c>
      <c r="R232" s="189">
        <v>1081482.0851899351</v>
      </c>
      <c r="T232" s="200"/>
      <c r="U232" s="241">
        <v>1081482.0851899351</v>
      </c>
      <c r="V232" s="244">
        <v>6406773.263771859</v>
      </c>
      <c r="W232" s="46">
        <f t="shared" si="7"/>
        <v>-5325291.1785819242</v>
      </c>
      <c r="X232" s="46">
        <f t="shared" si="6"/>
        <v>-3760.7988549307374</v>
      </c>
      <c r="Z232" s="155">
        <v>62.196999194526626</v>
      </c>
      <c r="AA232" s="73">
        <v>32.83319197301104</v>
      </c>
      <c r="AB232" s="73">
        <v>7.83319197301104</v>
      </c>
      <c r="AC232" s="73">
        <v>0</v>
      </c>
      <c r="AD232" s="307">
        <v>0</v>
      </c>
    </row>
    <row r="233" spans="1:30" x14ac:dyDescent="0.2">
      <c r="A233" s="216">
        <v>698</v>
      </c>
      <c r="B233" s="183" t="s">
        <v>229</v>
      </c>
      <c r="C233" s="189">
        <v>61551</v>
      </c>
      <c r="D233" s="189">
        <v>78150149.826467991</v>
      </c>
      <c r="E233" s="189">
        <v>0</v>
      </c>
      <c r="F233" s="189">
        <v>10875087.773307336</v>
      </c>
      <c r="G233" s="189">
        <v>89025237.599775329</v>
      </c>
      <c r="H233" s="193">
        <v>1074.69</v>
      </c>
      <c r="I233" s="188">
        <v>66148244.190000005</v>
      </c>
      <c r="J233" s="188">
        <v>22876993.409775324</v>
      </c>
      <c r="K233" s="217">
        <v>2493298.192673177</v>
      </c>
      <c r="L233" s="189">
        <v>3204113.1605000966</v>
      </c>
      <c r="M233" s="190">
        <v>0</v>
      </c>
      <c r="N233" s="190">
        <v>0</v>
      </c>
      <c r="O233" s="184">
        <v>28574404.762948599</v>
      </c>
      <c r="P233" s="163">
        <v>9103652.7474057302</v>
      </c>
      <c r="Q233" s="163">
        <v>1549756.3472838029</v>
      </c>
      <c r="R233" s="189">
        <v>39227813.857638128</v>
      </c>
      <c r="T233" s="200"/>
      <c r="U233" s="241">
        <v>39227813.857638128</v>
      </c>
      <c r="V233" s="244">
        <v>103112509.12901387</v>
      </c>
      <c r="W233" s="46">
        <f t="shared" si="7"/>
        <v>-63884695.271375738</v>
      </c>
      <c r="X233" s="46">
        <f t="shared" si="6"/>
        <v>-1037.9148230146666</v>
      </c>
      <c r="Z233" s="155">
        <v>-160.06414601902299</v>
      </c>
      <c r="AA233" s="73">
        <v>-139.42795324053856</v>
      </c>
      <c r="AB233" s="73">
        <v>-114.42795324053856</v>
      </c>
      <c r="AC233" s="73">
        <v>-89.427953240538557</v>
      </c>
      <c r="AD233" s="307">
        <v>-64.427953240538557</v>
      </c>
    </row>
    <row r="234" spans="1:30" x14ac:dyDescent="0.2">
      <c r="A234" s="216">
        <v>700</v>
      </c>
      <c r="B234" s="183" t="s">
        <v>230</v>
      </c>
      <c r="C234" s="189">
        <v>5404</v>
      </c>
      <c r="D234" s="189">
        <v>5596510.3145660004</v>
      </c>
      <c r="E234" s="189">
        <v>0</v>
      </c>
      <c r="F234" s="189">
        <v>1114459.0938503188</v>
      </c>
      <c r="G234" s="189">
        <v>6710969.4084163196</v>
      </c>
      <c r="H234" s="193">
        <v>1074.69</v>
      </c>
      <c r="I234" s="188">
        <v>5807624.7600000007</v>
      </c>
      <c r="J234" s="188">
        <v>903344.64841631893</v>
      </c>
      <c r="K234" s="217">
        <v>167010.11841115297</v>
      </c>
      <c r="L234" s="189">
        <v>306504.95831212337</v>
      </c>
      <c r="M234" s="190">
        <v>0</v>
      </c>
      <c r="N234" s="190">
        <v>0</v>
      </c>
      <c r="O234" s="184">
        <v>1376859.7251395953</v>
      </c>
      <c r="P234" s="163">
        <v>424793.30935075559</v>
      </c>
      <c r="Q234" s="163">
        <v>136064.1305701235</v>
      </c>
      <c r="R234" s="189">
        <v>1937717.1650604743</v>
      </c>
      <c r="T234" s="200"/>
      <c r="U234" s="241">
        <v>1937717.1650604743</v>
      </c>
      <c r="V234" s="244">
        <v>13195372.741504224</v>
      </c>
      <c r="W234" s="46">
        <f t="shared" si="7"/>
        <v>-11257655.57644375</v>
      </c>
      <c r="X234" s="46">
        <f t="shared" si="6"/>
        <v>-2083.2079157001758</v>
      </c>
      <c r="Z234" s="155">
        <v>2.2863148563393452</v>
      </c>
      <c r="AA234" s="73">
        <v>0</v>
      </c>
      <c r="AB234" s="73">
        <v>0</v>
      </c>
      <c r="AC234" s="73">
        <v>0</v>
      </c>
      <c r="AD234" s="307">
        <v>0</v>
      </c>
    </row>
    <row r="235" spans="1:30" x14ac:dyDescent="0.2">
      <c r="A235" s="216">
        <v>702</v>
      </c>
      <c r="B235" s="183" t="s">
        <v>231</v>
      </c>
      <c r="C235" s="189">
        <v>4689</v>
      </c>
      <c r="D235" s="189">
        <v>4456751.8292899998</v>
      </c>
      <c r="E235" s="189">
        <v>0</v>
      </c>
      <c r="F235" s="189">
        <v>896489.93409295368</v>
      </c>
      <c r="G235" s="189">
        <v>5353241.7633829536</v>
      </c>
      <c r="H235" s="193">
        <v>1074.69</v>
      </c>
      <c r="I235" s="188">
        <v>5039221.41</v>
      </c>
      <c r="J235" s="188">
        <v>314020.35338295344</v>
      </c>
      <c r="K235" s="217">
        <v>197248.61207411837</v>
      </c>
      <c r="L235" s="189">
        <v>365977.27318637061</v>
      </c>
      <c r="M235" s="190">
        <v>0</v>
      </c>
      <c r="N235" s="190">
        <v>0</v>
      </c>
      <c r="O235" s="184">
        <v>877246.2386434424</v>
      </c>
      <c r="P235" s="163">
        <v>1186219.7180311733</v>
      </c>
      <c r="Q235" s="163">
        <v>118061.56703244061</v>
      </c>
      <c r="R235" s="189">
        <v>2181527.5237070564</v>
      </c>
      <c r="T235" s="200"/>
      <c r="U235" s="241">
        <v>2181527.5237070564</v>
      </c>
      <c r="V235" s="244">
        <v>14804382.171266384</v>
      </c>
      <c r="W235" s="46">
        <f t="shared" si="7"/>
        <v>-12622854.647559328</v>
      </c>
      <c r="X235" s="46">
        <f t="shared" si="6"/>
        <v>-2692.0142135976389</v>
      </c>
      <c r="Z235" s="155">
        <v>8.1986897722219965</v>
      </c>
      <c r="AA235" s="73">
        <v>0</v>
      </c>
      <c r="AB235" s="73">
        <v>0</v>
      </c>
      <c r="AC235" s="73">
        <v>0</v>
      </c>
      <c r="AD235" s="307">
        <v>0</v>
      </c>
    </row>
    <row r="236" spans="1:30" x14ac:dyDescent="0.2">
      <c r="A236" s="216">
        <v>704</v>
      </c>
      <c r="B236" s="183" t="s">
        <v>232</v>
      </c>
      <c r="C236" s="189">
        <v>6045</v>
      </c>
      <c r="D236" s="189">
        <v>9164744.0885680001</v>
      </c>
      <c r="E236" s="189">
        <v>0</v>
      </c>
      <c r="F236" s="189">
        <v>368012.67111069558</v>
      </c>
      <c r="G236" s="189">
        <v>9532756.7596786954</v>
      </c>
      <c r="H236" s="193">
        <v>1074.69</v>
      </c>
      <c r="I236" s="188">
        <v>6496501.0500000007</v>
      </c>
      <c r="J236" s="188">
        <v>3036255.7096786946</v>
      </c>
      <c r="K236" s="217">
        <v>131777.11679443181</v>
      </c>
      <c r="L236" s="189">
        <v>258816.12321781559</v>
      </c>
      <c r="M236" s="190">
        <v>0</v>
      </c>
      <c r="N236" s="190">
        <v>0</v>
      </c>
      <c r="O236" s="184">
        <v>3426848.9496909417</v>
      </c>
      <c r="P236" s="163">
        <v>793380.80483961874</v>
      </c>
      <c r="Q236" s="163">
        <v>152203.49172768256</v>
      </c>
      <c r="R236" s="189">
        <v>4372433.246258243</v>
      </c>
      <c r="T236" s="200"/>
      <c r="U236" s="241">
        <v>4372433.246258243</v>
      </c>
      <c r="V236" s="244">
        <v>6933133.2006004015</v>
      </c>
      <c r="W236" s="46">
        <f t="shared" si="7"/>
        <v>-2560699.9543421585</v>
      </c>
      <c r="X236" s="46">
        <f t="shared" si="6"/>
        <v>-423.60627863393853</v>
      </c>
      <c r="Z236" s="155">
        <v>-22.098029738341989</v>
      </c>
      <c r="AA236" s="73">
        <v>-1.4618369598575747</v>
      </c>
      <c r="AB236" s="73">
        <v>0</v>
      </c>
      <c r="AC236" s="73">
        <v>0</v>
      </c>
      <c r="AD236" s="307">
        <v>0</v>
      </c>
    </row>
    <row r="237" spans="1:30" x14ac:dyDescent="0.2">
      <c r="A237" s="216">
        <v>707</v>
      </c>
      <c r="B237" s="183" t="s">
        <v>233</v>
      </c>
      <c r="C237" s="189">
        <v>2435</v>
      </c>
      <c r="D237" s="189">
        <v>2200436.1521819998</v>
      </c>
      <c r="E237" s="189">
        <v>0</v>
      </c>
      <c r="F237" s="189">
        <v>601118.90208353125</v>
      </c>
      <c r="G237" s="189">
        <v>2801555.0542655308</v>
      </c>
      <c r="H237" s="193">
        <v>1074.69</v>
      </c>
      <c r="I237" s="188">
        <v>2616870.15</v>
      </c>
      <c r="J237" s="188">
        <v>184684.90426553087</v>
      </c>
      <c r="K237" s="217">
        <v>160037.51999835952</v>
      </c>
      <c r="L237" s="189">
        <v>235817.91248154367</v>
      </c>
      <c r="M237" s="190">
        <v>0</v>
      </c>
      <c r="N237" s="190">
        <v>0</v>
      </c>
      <c r="O237" s="184">
        <v>580540.33674543398</v>
      </c>
      <c r="P237" s="163">
        <v>1337962.6012151106</v>
      </c>
      <c r="Q237" s="163">
        <v>61309.429670290658</v>
      </c>
      <c r="R237" s="189">
        <v>1979812.3676308352</v>
      </c>
      <c r="T237" s="200"/>
      <c r="U237" s="241">
        <v>1979812.3676308352</v>
      </c>
      <c r="V237" s="244">
        <v>10142836.703130132</v>
      </c>
      <c r="W237" s="46">
        <f t="shared" si="7"/>
        <v>-8163024.335499296</v>
      </c>
      <c r="X237" s="46">
        <f t="shared" si="6"/>
        <v>-3352.3713903487869</v>
      </c>
      <c r="Z237" s="155">
        <v>113.27263720444284</v>
      </c>
      <c r="AA237" s="73">
        <v>83.908829982927259</v>
      </c>
      <c r="AB237" s="73">
        <v>58.908829982927259</v>
      </c>
      <c r="AC237" s="73">
        <v>33.908829982927259</v>
      </c>
      <c r="AD237" s="307">
        <v>8.9088299829272586</v>
      </c>
    </row>
    <row r="238" spans="1:30" x14ac:dyDescent="0.2">
      <c r="A238" s="216">
        <v>710</v>
      </c>
      <c r="B238" s="183" t="s">
        <v>234</v>
      </c>
      <c r="C238" s="189">
        <v>28674</v>
      </c>
      <c r="D238" s="189">
        <v>33291995.903189998</v>
      </c>
      <c r="E238" s="189">
        <v>0</v>
      </c>
      <c r="F238" s="189">
        <v>9247958.0905647743</v>
      </c>
      <c r="G238" s="189">
        <v>42539953.993754774</v>
      </c>
      <c r="H238" s="193">
        <v>1074.69</v>
      </c>
      <c r="I238" s="188">
        <v>30815661.060000002</v>
      </c>
      <c r="J238" s="188">
        <v>11724292.933754772</v>
      </c>
      <c r="K238" s="217">
        <v>815421.9989631013</v>
      </c>
      <c r="L238" s="189">
        <v>1667013.7613695455</v>
      </c>
      <c r="M238" s="190">
        <v>0</v>
      </c>
      <c r="N238" s="190">
        <v>0</v>
      </c>
      <c r="O238" s="184">
        <v>14206728.694087418</v>
      </c>
      <c r="P238" s="163">
        <v>4645970.8852915708</v>
      </c>
      <c r="Q238" s="163">
        <v>721965.74388743914</v>
      </c>
      <c r="R238" s="189">
        <v>19574665.323266428</v>
      </c>
      <c r="T238" s="200"/>
      <c r="U238" s="241">
        <v>19574665.323266428</v>
      </c>
      <c r="V238" s="244">
        <v>56437992.087464996</v>
      </c>
      <c r="W238" s="46">
        <f t="shared" si="7"/>
        <v>-36863326.764198571</v>
      </c>
      <c r="X238" s="46">
        <f t="shared" si="6"/>
        <v>-1285.6011286949351</v>
      </c>
      <c r="Z238" s="155">
        <v>-107.15112877303321</v>
      </c>
      <c r="AA238" s="73">
        <v>-86.514935994548793</v>
      </c>
      <c r="AB238" s="73">
        <v>-61.514935994548793</v>
      </c>
      <c r="AC238" s="73">
        <v>-36.514935994548793</v>
      </c>
      <c r="AD238" s="307">
        <v>-11.514935994548793</v>
      </c>
    </row>
    <row r="239" spans="1:30" x14ac:dyDescent="0.2">
      <c r="A239" s="216">
        <v>729</v>
      </c>
      <c r="B239" s="183" t="s">
        <v>235</v>
      </c>
      <c r="C239" s="189">
        <v>10084</v>
      </c>
      <c r="D239" s="189">
        <v>11136026.351685999</v>
      </c>
      <c r="E239" s="189">
        <v>0</v>
      </c>
      <c r="F239" s="189">
        <v>1612107.6844324924</v>
      </c>
      <c r="G239" s="189">
        <v>12748134.036118491</v>
      </c>
      <c r="H239" s="193">
        <v>1074.69</v>
      </c>
      <c r="I239" s="188">
        <v>10837173.960000001</v>
      </c>
      <c r="J239" s="188">
        <v>1910960.0761184897</v>
      </c>
      <c r="K239" s="217">
        <v>509856.11617226759</v>
      </c>
      <c r="L239" s="189">
        <v>752342.07112240163</v>
      </c>
      <c r="M239" s="190">
        <v>0</v>
      </c>
      <c r="N239" s="190">
        <v>0</v>
      </c>
      <c r="O239" s="184">
        <v>3173158.2634131592</v>
      </c>
      <c r="P239" s="163">
        <v>4198164.4036594266</v>
      </c>
      <c r="Q239" s="163">
        <v>253899.09190768417</v>
      </c>
      <c r="R239" s="189">
        <v>7625221.7589802695</v>
      </c>
      <c r="T239" s="200"/>
      <c r="U239" s="241">
        <v>7625221.7589802695</v>
      </c>
      <c r="V239" s="244">
        <v>31324159.602451086</v>
      </c>
      <c r="W239" s="46">
        <f t="shared" si="7"/>
        <v>-23698937.843470816</v>
      </c>
      <c r="X239" s="46">
        <f t="shared" si="6"/>
        <v>-2350.1525033192002</v>
      </c>
      <c r="Z239" s="155">
        <v>13.50248763415256</v>
      </c>
      <c r="AA239" s="73">
        <v>0</v>
      </c>
      <c r="AB239" s="73">
        <v>0</v>
      </c>
      <c r="AC239" s="73">
        <v>0</v>
      </c>
      <c r="AD239" s="307">
        <v>0</v>
      </c>
    </row>
    <row r="240" spans="1:30" x14ac:dyDescent="0.2">
      <c r="A240" s="216">
        <v>732</v>
      </c>
      <c r="B240" s="183" t="s">
        <v>236</v>
      </c>
      <c r="C240" s="189">
        <v>3781</v>
      </c>
      <c r="D240" s="189">
        <v>2799719.17448</v>
      </c>
      <c r="E240" s="189">
        <v>0</v>
      </c>
      <c r="F240" s="189">
        <v>3862937.080147421</v>
      </c>
      <c r="G240" s="189">
        <v>6662656.2546274215</v>
      </c>
      <c r="H240" s="193">
        <v>1074.69</v>
      </c>
      <c r="I240" s="188">
        <v>4063402.89</v>
      </c>
      <c r="J240" s="188">
        <v>2599253.3646274214</v>
      </c>
      <c r="K240" s="217">
        <v>1351483.078183702</v>
      </c>
      <c r="L240" s="189">
        <v>322539.39191282721</v>
      </c>
      <c r="M240" s="190">
        <v>0</v>
      </c>
      <c r="N240" s="190">
        <v>0</v>
      </c>
      <c r="O240" s="184">
        <v>4273275.8347239504</v>
      </c>
      <c r="P240" s="163">
        <v>1348859.772615548</v>
      </c>
      <c r="Q240" s="163">
        <v>95199.570260110457</v>
      </c>
      <c r="R240" s="189">
        <v>5717335.1775996089</v>
      </c>
      <c r="T240" s="200"/>
      <c r="U240" s="241">
        <v>5717335.1775996089</v>
      </c>
      <c r="V240" s="244">
        <v>20318293.211298943</v>
      </c>
      <c r="W240" s="46">
        <f t="shared" si="7"/>
        <v>-14600958.033699334</v>
      </c>
      <c r="X240" s="46">
        <f t="shared" si="6"/>
        <v>-3861.6657058183905</v>
      </c>
      <c r="Z240" s="155">
        <v>-7.0708466771112057</v>
      </c>
      <c r="AA240" s="73">
        <v>0</v>
      </c>
      <c r="AB240" s="73">
        <v>0</v>
      </c>
      <c r="AC240" s="73">
        <v>0</v>
      </c>
      <c r="AD240" s="307">
        <v>0</v>
      </c>
    </row>
    <row r="241" spans="1:30" x14ac:dyDescent="0.2">
      <c r="A241" s="216">
        <v>734</v>
      </c>
      <c r="B241" s="183" t="s">
        <v>237</v>
      </c>
      <c r="C241" s="189">
        <v>54238</v>
      </c>
      <c r="D241" s="189">
        <v>66082340.421925992</v>
      </c>
      <c r="E241" s="189">
        <v>0</v>
      </c>
      <c r="F241" s="189">
        <v>8433280.9017481171</v>
      </c>
      <c r="G241" s="189">
        <v>74515621.323674113</v>
      </c>
      <c r="H241" s="193">
        <v>1074.69</v>
      </c>
      <c r="I241" s="188">
        <v>58289036.220000006</v>
      </c>
      <c r="J241" s="188">
        <v>16226585.103674106</v>
      </c>
      <c r="K241" s="217">
        <v>2180471.642251478</v>
      </c>
      <c r="L241" s="189">
        <v>3003598.5567815602</v>
      </c>
      <c r="M241" s="190">
        <v>0</v>
      </c>
      <c r="N241" s="190">
        <v>0</v>
      </c>
      <c r="O241" s="184">
        <v>21410655.302707143</v>
      </c>
      <c r="P241" s="163">
        <v>11851672.301627213</v>
      </c>
      <c r="Q241" s="163">
        <v>1365626.6309885932</v>
      </c>
      <c r="R241" s="189">
        <v>34627954.235322945</v>
      </c>
      <c r="T241" s="200"/>
      <c r="U241" s="241">
        <v>34627954.235322945</v>
      </c>
      <c r="V241" s="244">
        <v>113411667.81711762</v>
      </c>
      <c r="W241" s="46">
        <f t="shared" si="7"/>
        <v>-78783713.581794679</v>
      </c>
      <c r="X241" s="46">
        <f t="shared" si="6"/>
        <v>-1452.5556543713758</v>
      </c>
      <c r="Z241" s="155">
        <v>61.106247492470033</v>
      </c>
      <c r="AA241" s="73">
        <v>31.742440270954461</v>
      </c>
      <c r="AB241" s="73">
        <v>6.7424402709544609</v>
      </c>
      <c r="AC241" s="73">
        <v>0</v>
      </c>
      <c r="AD241" s="307">
        <v>0</v>
      </c>
    </row>
    <row r="242" spans="1:30" x14ac:dyDescent="0.2">
      <c r="A242" s="216">
        <v>738</v>
      </c>
      <c r="B242" s="183" t="s">
        <v>238</v>
      </c>
      <c r="C242" s="189">
        <v>2999</v>
      </c>
      <c r="D242" s="189">
        <v>3735373.5806720001</v>
      </c>
      <c r="E242" s="189">
        <v>0</v>
      </c>
      <c r="F242" s="189">
        <v>412965.62056886504</v>
      </c>
      <c r="G242" s="189">
        <v>4148339.201240865</v>
      </c>
      <c r="H242" s="193">
        <v>1074.69</v>
      </c>
      <c r="I242" s="188">
        <v>3222995.31</v>
      </c>
      <c r="J242" s="188">
        <v>925343.89124086499</v>
      </c>
      <c r="K242" s="217">
        <v>69011.744703514443</v>
      </c>
      <c r="L242" s="189">
        <v>192415.26658572469</v>
      </c>
      <c r="M242" s="190">
        <v>0</v>
      </c>
      <c r="N242" s="190">
        <v>0</v>
      </c>
      <c r="O242" s="184">
        <v>1186770.9025301042</v>
      </c>
      <c r="P242" s="163">
        <v>802880.24834958545</v>
      </c>
      <c r="Q242" s="163">
        <v>75510.053216099244</v>
      </c>
      <c r="R242" s="189">
        <v>2065161.2040957888</v>
      </c>
      <c r="T242" s="200"/>
      <c r="U242" s="241">
        <v>2065161.2040957888</v>
      </c>
      <c r="V242" s="244">
        <v>5517553.648218031</v>
      </c>
      <c r="W242" s="46">
        <f t="shared" si="7"/>
        <v>-3452392.4441222423</v>
      </c>
      <c r="X242" s="46">
        <f t="shared" si="6"/>
        <v>-1151.1812084435619</v>
      </c>
      <c r="Z242" s="155">
        <v>-101.36670679494206</v>
      </c>
      <c r="AA242" s="73">
        <v>-80.730514016457647</v>
      </c>
      <c r="AB242" s="73">
        <v>-55.730514016457647</v>
      </c>
      <c r="AC242" s="73">
        <v>-30.730514016457647</v>
      </c>
      <c r="AD242" s="307">
        <v>-5.7305140164576471</v>
      </c>
    </row>
    <row r="243" spans="1:30" x14ac:dyDescent="0.2">
      <c r="A243" s="216">
        <v>739</v>
      </c>
      <c r="B243" s="183" t="s">
        <v>239</v>
      </c>
      <c r="C243" s="189">
        <v>3667</v>
      </c>
      <c r="D243" s="189">
        <v>3397857.8185819997</v>
      </c>
      <c r="E243" s="189">
        <v>0</v>
      </c>
      <c r="F243" s="189">
        <v>643996.46329121094</v>
      </c>
      <c r="G243" s="189">
        <v>4041854.2818732108</v>
      </c>
      <c r="H243" s="193">
        <v>1074.69</v>
      </c>
      <c r="I243" s="188">
        <v>3940888.23</v>
      </c>
      <c r="J243" s="188">
        <v>100966.05187321082</v>
      </c>
      <c r="K243" s="217">
        <v>161736.76196451823</v>
      </c>
      <c r="L243" s="189">
        <v>302307.40531546617</v>
      </c>
      <c r="M243" s="190">
        <v>0</v>
      </c>
      <c r="N243" s="190">
        <v>0</v>
      </c>
      <c r="O243" s="184">
        <v>565010.21915319515</v>
      </c>
      <c r="P243" s="163">
        <v>931640.54034446599</v>
      </c>
      <c r="Q243" s="163">
        <v>92329.231458298091</v>
      </c>
      <c r="R243" s="189">
        <v>1588979.9909559593</v>
      </c>
      <c r="T243" s="200"/>
      <c r="U243" s="241">
        <v>1588979.9909559593</v>
      </c>
      <c r="V243" s="244">
        <v>11717670.325385392</v>
      </c>
      <c r="W243" s="46">
        <f t="shared" si="7"/>
        <v>-10128690.334429432</v>
      </c>
      <c r="X243" s="46">
        <f t="shared" si="6"/>
        <v>-2762.1189894817103</v>
      </c>
      <c r="Z243" s="155">
        <v>90.770308719929176</v>
      </c>
      <c r="AA243" s="73">
        <v>61.406501498413576</v>
      </c>
      <c r="AB243" s="73">
        <v>36.406501498413576</v>
      </c>
      <c r="AC243" s="73">
        <v>11.406501498413576</v>
      </c>
      <c r="AD243" s="307">
        <v>0</v>
      </c>
    </row>
    <row r="244" spans="1:30" x14ac:dyDescent="0.2">
      <c r="A244" s="216">
        <v>740</v>
      </c>
      <c r="B244" s="183" t="s">
        <v>240</v>
      </c>
      <c r="C244" s="189">
        <v>35944</v>
      </c>
      <c r="D244" s="189">
        <v>36140945.612010002</v>
      </c>
      <c r="E244" s="189">
        <v>0</v>
      </c>
      <c r="F244" s="189">
        <v>4791022.0386946797</v>
      </c>
      <c r="G244" s="189">
        <v>40931967.650704682</v>
      </c>
      <c r="H244" s="193">
        <v>1074.69</v>
      </c>
      <c r="I244" s="188">
        <v>38628657.359999999</v>
      </c>
      <c r="J244" s="188">
        <v>2303310.2907046825</v>
      </c>
      <c r="K244" s="217">
        <v>1577515.8680504519</v>
      </c>
      <c r="L244" s="189">
        <v>2300585.6938092168</v>
      </c>
      <c r="M244" s="190">
        <v>0</v>
      </c>
      <c r="N244" s="190">
        <v>0</v>
      </c>
      <c r="O244" s="184">
        <v>6181411.8525643516</v>
      </c>
      <c r="P244" s="163">
        <v>7458818.240755951</v>
      </c>
      <c r="Q244" s="163">
        <v>905012.78852933366</v>
      </c>
      <c r="R244" s="189">
        <v>14545242.881849635</v>
      </c>
      <c r="T244" s="200"/>
      <c r="U244" s="241">
        <v>14545242.881849635</v>
      </c>
      <c r="V244" s="244">
        <v>82951147.579228163</v>
      </c>
      <c r="W244" s="46">
        <f t="shared" si="7"/>
        <v>-68405904.697378531</v>
      </c>
      <c r="X244" s="46">
        <f t="shared" si="6"/>
        <v>-1903.124435159652</v>
      </c>
      <c r="Z244" s="155">
        <v>-75.190048274283242</v>
      </c>
      <c r="AA244" s="73">
        <v>-54.553855495798814</v>
      </c>
      <c r="AB244" s="73">
        <v>-29.553855495798814</v>
      </c>
      <c r="AC244" s="73">
        <v>-4.553855495798814</v>
      </c>
      <c r="AD244" s="307">
        <v>0</v>
      </c>
    </row>
    <row r="245" spans="1:30" x14ac:dyDescent="0.2">
      <c r="A245" s="216">
        <v>742</v>
      </c>
      <c r="B245" s="183" t="s">
        <v>241</v>
      </c>
      <c r="C245" s="189">
        <v>1103</v>
      </c>
      <c r="D245" s="189">
        <v>989533.21466399997</v>
      </c>
      <c r="E245" s="189">
        <v>0</v>
      </c>
      <c r="F245" s="189">
        <v>1112365.5461137898</v>
      </c>
      <c r="G245" s="189">
        <v>2101898.7607777896</v>
      </c>
      <c r="H245" s="193">
        <v>1074.69</v>
      </c>
      <c r="I245" s="188">
        <v>1185383.07</v>
      </c>
      <c r="J245" s="188">
        <v>916515.69077778957</v>
      </c>
      <c r="K245" s="217">
        <v>428670.78434748657</v>
      </c>
      <c r="L245" s="189">
        <v>95889.072342235493</v>
      </c>
      <c r="M245" s="190">
        <v>0</v>
      </c>
      <c r="N245" s="190">
        <v>0</v>
      </c>
      <c r="O245" s="184">
        <v>1441075.5474675116</v>
      </c>
      <c r="P245" s="163">
        <v>37927.657455211709</v>
      </c>
      <c r="Q245" s="163">
        <v>27771.786828061846</v>
      </c>
      <c r="R245" s="189">
        <v>1506774.9917507851</v>
      </c>
      <c r="T245" s="200"/>
      <c r="U245" s="241">
        <v>1506774.9917507851</v>
      </c>
      <c r="V245" s="244">
        <v>4693304.3416438373</v>
      </c>
      <c r="W245" s="46">
        <f t="shared" si="7"/>
        <v>-3186529.3498930521</v>
      </c>
      <c r="X245" s="46">
        <f t="shared" si="6"/>
        <v>-2888.9658657235286</v>
      </c>
      <c r="Z245" s="155">
        <v>-52.810231612465827</v>
      </c>
      <c r="AA245" s="73">
        <v>-32.174038833981399</v>
      </c>
      <c r="AB245" s="73">
        <v>-7.174038833981399</v>
      </c>
      <c r="AC245" s="73">
        <v>0</v>
      </c>
      <c r="AD245" s="307">
        <v>0</v>
      </c>
    </row>
    <row r="246" spans="1:30" x14ac:dyDescent="0.2">
      <c r="A246" s="216">
        <v>743</v>
      </c>
      <c r="B246" s="183" t="s">
        <v>242</v>
      </c>
      <c r="C246" s="189">
        <v>60880</v>
      </c>
      <c r="D246" s="189">
        <v>82218973.996325985</v>
      </c>
      <c r="E246" s="189">
        <v>0</v>
      </c>
      <c r="F246" s="189">
        <v>4694492.0910055377</v>
      </c>
      <c r="G246" s="189">
        <v>86913466.087331519</v>
      </c>
      <c r="H246" s="193">
        <v>1074.69</v>
      </c>
      <c r="I246" s="188">
        <v>65427127.200000003</v>
      </c>
      <c r="J246" s="188">
        <v>21486338.887331516</v>
      </c>
      <c r="K246" s="217">
        <v>1858330.5699118564</v>
      </c>
      <c r="L246" s="189">
        <v>3079330.8365917341</v>
      </c>
      <c r="M246" s="190">
        <v>0</v>
      </c>
      <c r="N246" s="190">
        <v>0</v>
      </c>
      <c r="O246" s="184">
        <v>26424000.293835107</v>
      </c>
      <c r="P246" s="163">
        <v>5013909.1345961262</v>
      </c>
      <c r="Q246" s="163">
        <v>1532861.6338099774</v>
      </c>
      <c r="R246" s="189">
        <v>32970771.062241212</v>
      </c>
      <c r="T246" s="200"/>
      <c r="U246" s="241">
        <v>32970771.062241212</v>
      </c>
      <c r="V246" s="244">
        <v>97438295.393049151</v>
      </c>
      <c r="W246" s="46">
        <f t="shared" si="7"/>
        <v>-64467524.330807939</v>
      </c>
      <c r="X246" s="46">
        <f t="shared" si="6"/>
        <v>-1058.9277978122198</v>
      </c>
      <c r="Z246" s="155">
        <v>-39.369821267938541</v>
      </c>
      <c r="AA246" s="73">
        <v>-18.733628489454127</v>
      </c>
      <c r="AB246" s="73">
        <v>0</v>
      </c>
      <c r="AC246" s="73">
        <v>0</v>
      </c>
      <c r="AD246" s="307">
        <v>0</v>
      </c>
    </row>
    <row r="247" spans="1:30" x14ac:dyDescent="0.2">
      <c r="A247" s="216">
        <v>746</v>
      </c>
      <c r="B247" s="183" t="s">
        <v>243</v>
      </c>
      <c r="C247" s="189">
        <v>5154</v>
      </c>
      <c r="D247" s="189">
        <v>10235808.612486001</v>
      </c>
      <c r="E247" s="189">
        <v>0</v>
      </c>
      <c r="F247" s="189">
        <v>974054.98624733021</v>
      </c>
      <c r="G247" s="189">
        <v>11209863.598733332</v>
      </c>
      <c r="H247" s="193">
        <v>1074.69</v>
      </c>
      <c r="I247" s="188">
        <v>5538952.2600000007</v>
      </c>
      <c r="J247" s="188">
        <v>5670911.3387333313</v>
      </c>
      <c r="K247" s="217">
        <v>163020.62344639015</v>
      </c>
      <c r="L247" s="189">
        <v>346701.66616361012</v>
      </c>
      <c r="M247" s="190">
        <v>0</v>
      </c>
      <c r="N247" s="190">
        <v>0</v>
      </c>
      <c r="O247" s="184">
        <v>6180633.6283433316</v>
      </c>
      <c r="P247" s="163">
        <v>2174959.9066788945</v>
      </c>
      <c r="Q247" s="163">
        <v>129769.52793457004</v>
      </c>
      <c r="R247" s="189">
        <v>8485363.062956797</v>
      </c>
      <c r="T247" s="200"/>
      <c r="U247" s="241">
        <v>8485363.062956797</v>
      </c>
      <c r="V247" s="244">
        <v>18740392.659504242</v>
      </c>
      <c r="W247" s="46">
        <f t="shared" si="7"/>
        <v>-10255029.596547445</v>
      </c>
      <c r="X247" s="46">
        <f t="shared" si="6"/>
        <v>-1989.7224673161516</v>
      </c>
      <c r="Z247" s="155">
        <v>-186.98840176468701</v>
      </c>
      <c r="AA247" s="73">
        <v>-166.35220898620261</v>
      </c>
      <c r="AB247" s="73">
        <v>-141.35220898620261</v>
      </c>
      <c r="AC247" s="73">
        <v>-116.35220898620261</v>
      </c>
      <c r="AD247" s="307">
        <v>-91.352208986202612</v>
      </c>
    </row>
    <row r="248" spans="1:30" x14ac:dyDescent="0.2">
      <c r="A248" s="216">
        <v>747</v>
      </c>
      <c r="B248" s="183" t="s">
        <v>244</v>
      </c>
      <c r="C248" s="189">
        <v>1593</v>
      </c>
      <c r="D248" s="189">
        <v>1651285.5297120002</v>
      </c>
      <c r="E248" s="189">
        <v>0</v>
      </c>
      <c r="F248" s="189">
        <v>503508.79715709738</v>
      </c>
      <c r="G248" s="189">
        <v>2154794.3268690975</v>
      </c>
      <c r="H248" s="193">
        <v>1074.69</v>
      </c>
      <c r="I248" s="188">
        <v>1711981.1700000002</v>
      </c>
      <c r="J248" s="188">
        <v>442813.15686909738</v>
      </c>
      <c r="K248" s="217">
        <v>78809.217158679967</v>
      </c>
      <c r="L248" s="189">
        <v>150405.43564151571</v>
      </c>
      <c r="M248" s="190">
        <v>0</v>
      </c>
      <c r="N248" s="190">
        <v>0</v>
      </c>
      <c r="O248" s="184">
        <v>672027.809669293</v>
      </c>
      <c r="P248" s="163">
        <v>716742.72085470299</v>
      </c>
      <c r="Q248" s="163">
        <v>40109.207993746619</v>
      </c>
      <c r="R248" s="189">
        <v>1428879.7385177426</v>
      </c>
      <c r="T248" s="200"/>
      <c r="U248" s="241">
        <v>1428879.7385177426</v>
      </c>
      <c r="V248" s="244">
        <v>6070826.3414901588</v>
      </c>
      <c r="W248" s="46">
        <f t="shared" si="7"/>
        <v>-4641946.6029724162</v>
      </c>
      <c r="X248" s="46">
        <f t="shared" si="6"/>
        <v>-2913.965224715892</v>
      </c>
      <c r="Z248" s="155">
        <v>127.92265282925923</v>
      </c>
      <c r="AA248" s="73">
        <v>98.558845607743663</v>
      </c>
      <c r="AB248" s="73">
        <v>73.558845607743663</v>
      </c>
      <c r="AC248" s="73">
        <v>48.558845607743663</v>
      </c>
      <c r="AD248" s="307">
        <v>23.558845607743663</v>
      </c>
    </row>
    <row r="249" spans="1:30" x14ac:dyDescent="0.2">
      <c r="A249" s="216">
        <v>748</v>
      </c>
      <c r="B249" s="183" t="s">
        <v>245</v>
      </c>
      <c r="C249" s="189">
        <v>5526</v>
      </c>
      <c r="D249" s="189">
        <v>9381252.6264399998</v>
      </c>
      <c r="E249" s="189">
        <v>0</v>
      </c>
      <c r="F249" s="189">
        <v>1231495.4630134427</v>
      </c>
      <c r="G249" s="189">
        <v>10612748.089453442</v>
      </c>
      <c r="H249" s="193">
        <v>1074.69</v>
      </c>
      <c r="I249" s="188">
        <v>5938736.9400000004</v>
      </c>
      <c r="J249" s="188">
        <v>4674011.1494534416</v>
      </c>
      <c r="K249" s="217">
        <v>177555.64767429236</v>
      </c>
      <c r="L249" s="189">
        <v>361308.6616614114</v>
      </c>
      <c r="M249" s="190">
        <v>0</v>
      </c>
      <c r="N249" s="190">
        <v>0</v>
      </c>
      <c r="O249" s="184">
        <v>5212875.4587891456</v>
      </c>
      <c r="P249" s="163">
        <v>2376895.3795174519</v>
      </c>
      <c r="Q249" s="163">
        <v>139135.89665627357</v>
      </c>
      <c r="R249" s="189">
        <v>7728906.7349628713</v>
      </c>
      <c r="T249" s="200"/>
      <c r="U249" s="241">
        <v>7728906.7349628713</v>
      </c>
      <c r="V249" s="244">
        <v>18282094.15751709</v>
      </c>
      <c r="W249" s="46">
        <f t="shared" si="7"/>
        <v>-10553187.422554219</v>
      </c>
      <c r="X249" s="46">
        <f t="shared" si="6"/>
        <v>-1909.7335183775278</v>
      </c>
      <c r="Z249" s="155">
        <v>84.477636702035738</v>
      </c>
      <c r="AA249" s="73">
        <v>55.113829480520167</v>
      </c>
      <c r="AB249" s="73">
        <v>30.113829480520167</v>
      </c>
      <c r="AC249" s="73">
        <v>5.1138294805201667</v>
      </c>
      <c r="AD249" s="307">
        <v>0</v>
      </c>
    </row>
    <row r="250" spans="1:30" x14ac:dyDescent="0.2">
      <c r="A250" s="216">
        <v>749</v>
      </c>
      <c r="B250" s="183" t="s">
        <v>246</v>
      </c>
      <c r="C250" s="189">
        <v>21668</v>
      </c>
      <c r="D250" s="189">
        <v>33235168.057709999</v>
      </c>
      <c r="E250" s="189">
        <v>0</v>
      </c>
      <c r="F250" s="189">
        <v>1160023.6518969913</v>
      </c>
      <c r="G250" s="189">
        <v>34395191.70960699</v>
      </c>
      <c r="H250" s="193">
        <v>1074.69</v>
      </c>
      <c r="I250" s="188">
        <v>23286382.920000002</v>
      </c>
      <c r="J250" s="188">
        <v>11108808.789606988</v>
      </c>
      <c r="K250" s="217">
        <v>581353.85215618648</v>
      </c>
      <c r="L250" s="189">
        <v>928021.28444763855</v>
      </c>
      <c r="M250" s="190">
        <v>0</v>
      </c>
      <c r="N250" s="190">
        <v>0</v>
      </c>
      <c r="O250" s="184">
        <v>12618183.926210813</v>
      </c>
      <c r="P250" s="163">
        <v>2079153.4126028246</v>
      </c>
      <c r="Q250" s="163">
        <v>545565.79962868907</v>
      </c>
      <c r="R250" s="189">
        <v>15242903.138442328</v>
      </c>
      <c r="T250" s="200"/>
      <c r="U250" s="241">
        <v>15242903.138442328</v>
      </c>
      <c r="V250" s="244">
        <v>31667762.505024321</v>
      </c>
      <c r="W250" s="46">
        <f t="shared" si="7"/>
        <v>-16424859.366581993</v>
      </c>
      <c r="X250" s="46">
        <f t="shared" si="6"/>
        <v>-758.02378468626512</v>
      </c>
      <c r="Z250" s="155">
        <v>-53.473667620887113</v>
      </c>
      <c r="AA250" s="73">
        <v>-32.837474842402699</v>
      </c>
      <c r="AB250" s="73">
        <v>-7.837474842402699</v>
      </c>
      <c r="AC250" s="73">
        <v>0</v>
      </c>
      <c r="AD250" s="307">
        <v>0</v>
      </c>
    </row>
    <row r="251" spans="1:30" x14ac:dyDescent="0.2">
      <c r="A251" s="216">
        <v>751</v>
      </c>
      <c r="B251" s="183" t="s">
        <v>247</v>
      </c>
      <c r="C251" s="189">
        <v>3296</v>
      </c>
      <c r="D251" s="189">
        <v>4144802.10904</v>
      </c>
      <c r="E251" s="189">
        <v>0</v>
      </c>
      <c r="F251" s="189">
        <v>1388820.7635688372</v>
      </c>
      <c r="G251" s="189">
        <v>5533622.8726088367</v>
      </c>
      <c r="H251" s="193">
        <v>1074.69</v>
      </c>
      <c r="I251" s="188">
        <v>3542178.24</v>
      </c>
      <c r="J251" s="188">
        <v>1991444.6326088365</v>
      </c>
      <c r="K251" s="217">
        <v>137685.35131868467</v>
      </c>
      <c r="L251" s="189">
        <v>195551.26266589848</v>
      </c>
      <c r="M251" s="190">
        <v>0</v>
      </c>
      <c r="N251" s="190">
        <v>0</v>
      </c>
      <c r="O251" s="184">
        <v>2324681.2465934199</v>
      </c>
      <c r="P251" s="163">
        <v>992448.52717829507</v>
      </c>
      <c r="Q251" s="163">
        <v>82988.041147136755</v>
      </c>
      <c r="R251" s="189">
        <v>3400117.8149188515</v>
      </c>
      <c r="T251" s="200"/>
      <c r="U251" s="241">
        <v>3400117.8149188515</v>
      </c>
      <c r="V251" s="244">
        <v>9312405.9054582976</v>
      </c>
      <c r="W251" s="46">
        <f t="shared" si="7"/>
        <v>-5912288.0905394461</v>
      </c>
      <c r="X251" s="46">
        <f t="shared" si="6"/>
        <v>-1793.7767264986182</v>
      </c>
      <c r="Z251" s="155">
        <v>-261.92917888166187</v>
      </c>
      <c r="AA251" s="73">
        <v>-241.2929861031775</v>
      </c>
      <c r="AB251" s="73">
        <v>-216.2929861031775</v>
      </c>
      <c r="AC251" s="73">
        <v>-191.2929861031775</v>
      </c>
      <c r="AD251" s="307">
        <v>-166.2929861031775</v>
      </c>
    </row>
    <row r="252" spans="1:30" x14ac:dyDescent="0.2">
      <c r="A252" s="216">
        <v>753</v>
      </c>
      <c r="B252" s="183" t="s">
        <v>248</v>
      </c>
      <c r="C252" s="189">
        <v>19034</v>
      </c>
      <c r="D252" s="189">
        <v>28725054.769488003</v>
      </c>
      <c r="E252" s="189">
        <v>0</v>
      </c>
      <c r="F252" s="189">
        <v>3873710.1783263874</v>
      </c>
      <c r="G252" s="189">
        <v>32598764.94781439</v>
      </c>
      <c r="H252" s="193">
        <v>1074.69</v>
      </c>
      <c r="I252" s="188">
        <v>20455649.460000001</v>
      </c>
      <c r="J252" s="188">
        <v>12143115.487814389</v>
      </c>
      <c r="K252" s="217">
        <v>400933.29872738733</v>
      </c>
      <c r="L252" s="189">
        <v>643024.33063573646</v>
      </c>
      <c r="M252" s="190">
        <v>0</v>
      </c>
      <c r="N252" s="190">
        <v>0</v>
      </c>
      <c r="O252" s="184">
        <v>13187073.117177512</v>
      </c>
      <c r="P252" s="163">
        <v>-668558.92990313726</v>
      </c>
      <c r="Q252" s="163">
        <v>479245.86626049789</v>
      </c>
      <c r="R252" s="189">
        <v>12997760.053534875</v>
      </c>
      <c r="T252" s="200"/>
      <c r="U252" s="241">
        <v>12997760.053534875</v>
      </c>
      <c r="V252" s="244">
        <v>17873945.934539646</v>
      </c>
      <c r="W252" s="46">
        <f t="shared" si="7"/>
        <v>-4876185.8810047712</v>
      </c>
      <c r="X252" s="46">
        <f t="shared" si="6"/>
        <v>-256.18292954737689</v>
      </c>
      <c r="Z252" s="155">
        <v>142.7478723850237</v>
      </c>
      <c r="AA252" s="73">
        <v>113.38406516350813</v>
      </c>
      <c r="AB252" s="73">
        <v>88.384065163508126</v>
      </c>
      <c r="AC252" s="73">
        <v>63.384065163508126</v>
      </c>
      <c r="AD252" s="307">
        <v>38.384065163508126</v>
      </c>
    </row>
    <row r="253" spans="1:30" x14ac:dyDescent="0.2">
      <c r="A253" s="216">
        <v>755</v>
      </c>
      <c r="B253" s="183" t="s">
        <v>249</v>
      </c>
      <c r="C253" s="189">
        <v>6199</v>
      </c>
      <c r="D253" s="189">
        <v>9506511.1419320013</v>
      </c>
      <c r="E253" s="189">
        <v>0</v>
      </c>
      <c r="F253" s="189">
        <v>1369137.4392217521</v>
      </c>
      <c r="G253" s="189">
        <v>10875648.581153754</v>
      </c>
      <c r="H253" s="193">
        <v>1074.69</v>
      </c>
      <c r="I253" s="188">
        <v>6662003.3100000005</v>
      </c>
      <c r="J253" s="188">
        <v>4213645.2711537536</v>
      </c>
      <c r="K253" s="217">
        <v>124104.15402410214</v>
      </c>
      <c r="L253" s="189">
        <v>255464.7235662961</v>
      </c>
      <c r="M253" s="190">
        <v>0</v>
      </c>
      <c r="N253" s="190">
        <v>0</v>
      </c>
      <c r="O253" s="184">
        <v>4593214.1487441519</v>
      </c>
      <c r="P253" s="163">
        <v>-41733.594549054789</v>
      </c>
      <c r="Q253" s="163">
        <v>156080.96695118348</v>
      </c>
      <c r="R253" s="189">
        <v>4707561.5211462798</v>
      </c>
      <c r="T253" s="200"/>
      <c r="U253" s="241">
        <v>4707561.5211462798</v>
      </c>
      <c r="V253" s="244">
        <v>6220758.1098953066</v>
      </c>
      <c r="W253" s="46">
        <f t="shared" si="7"/>
        <v>-1513196.5887490269</v>
      </c>
      <c r="X253" s="46">
        <f t="shared" si="6"/>
        <v>-244.10333743330003</v>
      </c>
      <c r="Z253" s="155">
        <v>6.8829800147404043</v>
      </c>
      <c r="AA253" s="73">
        <v>0</v>
      </c>
      <c r="AB253" s="73">
        <v>0</v>
      </c>
      <c r="AC253" s="73">
        <v>0</v>
      </c>
      <c r="AD253" s="307">
        <v>0</v>
      </c>
    </row>
    <row r="254" spans="1:30" x14ac:dyDescent="0.2">
      <c r="A254" s="216">
        <v>758</v>
      </c>
      <c r="B254" s="183" t="s">
        <v>250</v>
      </c>
      <c r="C254" s="189">
        <v>8820</v>
      </c>
      <c r="D254" s="189">
        <v>9333042.1142059993</v>
      </c>
      <c r="E254" s="189">
        <v>0</v>
      </c>
      <c r="F254" s="189">
        <v>8930971.4316165466</v>
      </c>
      <c r="G254" s="189">
        <v>18264013.545822546</v>
      </c>
      <c r="H254" s="193">
        <v>1074.69</v>
      </c>
      <c r="I254" s="188">
        <v>9478765.8000000007</v>
      </c>
      <c r="J254" s="188">
        <v>8785247.7458225451</v>
      </c>
      <c r="K254" s="217">
        <v>1531288.559040165</v>
      </c>
      <c r="L254" s="189">
        <v>561304.88895502861</v>
      </c>
      <c r="M254" s="190">
        <v>0</v>
      </c>
      <c r="N254" s="190">
        <v>0</v>
      </c>
      <c r="O254" s="184">
        <v>10877841.193817738</v>
      </c>
      <c r="P254" s="163">
        <v>614398.25822038122</v>
      </c>
      <c r="Q254" s="163">
        <v>222073.58098232592</v>
      </c>
      <c r="R254" s="189">
        <v>11714313.033020446</v>
      </c>
      <c r="T254" s="200"/>
      <c r="U254" s="241">
        <v>11714313.033020446</v>
      </c>
      <c r="V254" s="244">
        <v>27138552.580046088</v>
      </c>
      <c r="W254" s="46">
        <f t="shared" si="7"/>
        <v>-15424239.547025641</v>
      </c>
      <c r="X254" s="46">
        <f t="shared" si="6"/>
        <v>-1748.7799939938368</v>
      </c>
      <c r="Z254" s="155">
        <v>-187.73525421486011</v>
      </c>
      <c r="AA254" s="73">
        <v>-167.09906143637568</v>
      </c>
      <c r="AB254" s="73">
        <v>-142.09906143637568</v>
      </c>
      <c r="AC254" s="73">
        <v>-117.09906143637568</v>
      </c>
      <c r="AD254" s="307">
        <v>-92.099061436375678</v>
      </c>
    </row>
    <row r="255" spans="1:30" x14ac:dyDescent="0.2">
      <c r="A255" s="216">
        <v>759</v>
      </c>
      <c r="B255" s="183" t="s">
        <v>251</v>
      </c>
      <c r="C255" s="189">
        <v>2273</v>
      </c>
      <c r="D255" s="189">
        <v>2964391.685056</v>
      </c>
      <c r="E255" s="189">
        <v>0</v>
      </c>
      <c r="F255" s="189">
        <v>598093.10374243639</v>
      </c>
      <c r="G255" s="189">
        <v>3562484.7887984365</v>
      </c>
      <c r="H255" s="193">
        <v>1074.69</v>
      </c>
      <c r="I255" s="188">
        <v>2442770.37</v>
      </c>
      <c r="J255" s="188">
        <v>1119714.4187984364</v>
      </c>
      <c r="K255" s="217">
        <v>125040.61625515255</v>
      </c>
      <c r="L255" s="189">
        <v>205022.42287765033</v>
      </c>
      <c r="M255" s="190">
        <v>0</v>
      </c>
      <c r="N255" s="190">
        <v>0</v>
      </c>
      <c r="O255" s="184">
        <v>1449777.4579312392</v>
      </c>
      <c r="P255" s="163">
        <v>1207186.8734341166</v>
      </c>
      <c r="Q255" s="163">
        <v>57230.527162452017</v>
      </c>
      <c r="R255" s="189">
        <v>2714194.858527808</v>
      </c>
      <c r="T255" s="200"/>
      <c r="U255" s="241">
        <v>2714194.858527808</v>
      </c>
      <c r="V255" s="244">
        <v>9009380.2347801607</v>
      </c>
      <c r="W255" s="46">
        <f t="shared" si="7"/>
        <v>-6295185.3762523532</v>
      </c>
      <c r="X255" s="46">
        <f t="shared" si="6"/>
        <v>-2769.549219644678</v>
      </c>
      <c r="Z255" s="155">
        <v>-53.202289894022499</v>
      </c>
      <c r="AA255" s="73">
        <v>-32.566097115538071</v>
      </c>
      <c r="AB255" s="73">
        <v>-7.5660971155380707</v>
      </c>
      <c r="AC255" s="73">
        <v>0</v>
      </c>
      <c r="AD255" s="307">
        <v>0</v>
      </c>
    </row>
    <row r="256" spans="1:30" x14ac:dyDescent="0.2">
      <c r="A256" s="216">
        <v>761</v>
      </c>
      <c r="B256" s="183" t="s">
        <v>252</v>
      </c>
      <c r="C256" s="189">
        <v>9173</v>
      </c>
      <c r="D256" s="189">
        <v>10184379.094555998</v>
      </c>
      <c r="E256" s="189">
        <v>0</v>
      </c>
      <c r="F256" s="189">
        <v>1396048.6481666518</v>
      </c>
      <c r="G256" s="189">
        <v>11580427.742722649</v>
      </c>
      <c r="H256" s="193">
        <v>1074.69</v>
      </c>
      <c r="I256" s="188">
        <v>9858131.370000001</v>
      </c>
      <c r="J256" s="188">
        <v>1722296.3727226481</v>
      </c>
      <c r="K256" s="217">
        <v>273072.15401188214</v>
      </c>
      <c r="L256" s="189">
        <v>686822.82096719078</v>
      </c>
      <c r="M256" s="190">
        <v>0</v>
      </c>
      <c r="N256" s="190">
        <v>0</v>
      </c>
      <c r="O256" s="184">
        <v>2682191.3477017209</v>
      </c>
      <c r="P256" s="163">
        <v>3333390.4541115826</v>
      </c>
      <c r="Q256" s="163">
        <v>230961.55990372738</v>
      </c>
      <c r="R256" s="189">
        <v>6246543.3617170304</v>
      </c>
      <c r="T256" s="200"/>
      <c r="U256" s="241">
        <v>6246543.3617170304</v>
      </c>
      <c r="V256" s="244">
        <v>26554348.140150037</v>
      </c>
      <c r="W256" s="46">
        <f t="shared" si="7"/>
        <v>-20307804.778433006</v>
      </c>
      <c r="X256" s="46">
        <f t="shared" si="6"/>
        <v>-2213.8673038736515</v>
      </c>
      <c r="Z256" s="155">
        <v>131.10981539264873</v>
      </c>
      <c r="AA256" s="73">
        <v>101.74600817113313</v>
      </c>
      <c r="AB256" s="73">
        <v>76.746008171133127</v>
      </c>
      <c r="AC256" s="73">
        <v>51.746008171133127</v>
      </c>
      <c r="AD256" s="307">
        <v>26.746008171133127</v>
      </c>
    </row>
    <row r="257" spans="1:30" x14ac:dyDescent="0.2">
      <c r="A257" s="216">
        <v>762</v>
      </c>
      <c r="B257" s="183" t="s">
        <v>253</v>
      </c>
      <c r="C257" s="189">
        <v>4336</v>
      </c>
      <c r="D257" s="189">
        <v>4468436.7433859995</v>
      </c>
      <c r="E257" s="189">
        <v>0</v>
      </c>
      <c r="F257" s="189">
        <v>1532662.8319708488</v>
      </c>
      <c r="G257" s="189">
        <v>6001099.5753568485</v>
      </c>
      <c r="H257" s="193">
        <v>1074.69</v>
      </c>
      <c r="I257" s="188">
        <v>4659855.84</v>
      </c>
      <c r="J257" s="188">
        <v>1341243.7353568487</v>
      </c>
      <c r="K257" s="217">
        <v>219776.61250152547</v>
      </c>
      <c r="L257" s="189">
        <v>358150.68560586916</v>
      </c>
      <c r="M257" s="190">
        <v>0</v>
      </c>
      <c r="N257" s="190">
        <v>0</v>
      </c>
      <c r="O257" s="184">
        <v>1919171.0334642434</v>
      </c>
      <c r="P257" s="163">
        <v>1521452.2027361183</v>
      </c>
      <c r="Q257" s="163">
        <v>109173.58811103913</v>
      </c>
      <c r="R257" s="189">
        <v>3549796.8243114008</v>
      </c>
      <c r="T257" s="200"/>
      <c r="U257" s="241">
        <v>3549796.8243114008</v>
      </c>
      <c r="V257" s="244">
        <v>15650493.599686855</v>
      </c>
      <c r="W257" s="46">
        <f t="shared" si="7"/>
        <v>-12100696.775375456</v>
      </c>
      <c r="X257" s="46">
        <f t="shared" si="6"/>
        <v>-2790.7511013319777</v>
      </c>
      <c r="Z257" s="155">
        <v>55.237724111501706</v>
      </c>
      <c r="AA257" s="73">
        <v>25.873916889986106</v>
      </c>
      <c r="AB257" s="73">
        <v>0.87391688998610562</v>
      </c>
      <c r="AC257" s="73">
        <v>0</v>
      </c>
      <c r="AD257" s="307">
        <v>0</v>
      </c>
    </row>
    <row r="258" spans="1:30" x14ac:dyDescent="0.2">
      <c r="A258" s="216">
        <v>765</v>
      </c>
      <c r="B258" s="183" t="s">
        <v>254</v>
      </c>
      <c r="C258" s="189">
        <v>10598</v>
      </c>
      <c r="D258" s="189">
        <v>12909517.951274</v>
      </c>
      <c r="E258" s="189">
        <v>0</v>
      </c>
      <c r="F258" s="189">
        <v>2930773.3100507716</v>
      </c>
      <c r="G258" s="189">
        <v>15840291.261324771</v>
      </c>
      <c r="H258" s="193">
        <v>1074.69</v>
      </c>
      <c r="I258" s="188">
        <v>11389564.620000001</v>
      </c>
      <c r="J258" s="188">
        <v>4450726.6413247697</v>
      </c>
      <c r="K258" s="217">
        <v>651799.02416448784</v>
      </c>
      <c r="L258" s="189">
        <v>680868.38166140369</v>
      </c>
      <c r="M258" s="190">
        <v>0</v>
      </c>
      <c r="N258" s="190">
        <v>0</v>
      </c>
      <c r="O258" s="184">
        <v>5783394.0471506612</v>
      </c>
      <c r="P258" s="163">
        <v>2201005.8307190184</v>
      </c>
      <c r="Q258" s="163">
        <v>266840.79492638208</v>
      </c>
      <c r="R258" s="189">
        <v>8251240.6727960613</v>
      </c>
      <c r="T258" s="200"/>
      <c r="U258" s="241">
        <v>8251240.6727960613</v>
      </c>
      <c r="V258" s="244">
        <v>26835261.89032688</v>
      </c>
      <c r="W258" s="46">
        <f t="shared" si="7"/>
        <v>-18584021.217530817</v>
      </c>
      <c r="X258" s="46">
        <f t="shared" si="6"/>
        <v>-1753.5404055039457</v>
      </c>
      <c r="Z258" s="155">
        <v>-17.172855845889714</v>
      </c>
      <c r="AA258" s="73">
        <v>0</v>
      </c>
      <c r="AB258" s="73">
        <v>0</v>
      </c>
      <c r="AC258" s="73">
        <v>0</v>
      </c>
      <c r="AD258" s="307">
        <v>0</v>
      </c>
    </row>
    <row r="259" spans="1:30" x14ac:dyDescent="0.2">
      <c r="A259" s="216">
        <v>768</v>
      </c>
      <c r="B259" s="183" t="s">
        <v>255</v>
      </c>
      <c r="C259" s="189">
        <v>2789</v>
      </c>
      <c r="D259" s="189">
        <v>2368832.7335159997</v>
      </c>
      <c r="E259" s="189">
        <v>0</v>
      </c>
      <c r="F259" s="189">
        <v>1734698.6611945238</v>
      </c>
      <c r="G259" s="189">
        <v>4103531.3947105235</v>
      </c>
      <c r="H259" s="193">
        <v>1074.69</v>
      </c>
      <c r="I259" s="188">
        <v>2997310.41</v>
      </c>
      <c r="J259" s="188">
        <v>1106220.9847105234</v>
      </c>
      <c r="K259" s="217">
        <v>169941.79197956802</v>
      </c>
      <c r="L259" s="189">
        <v>248786.20309814429</v>
      </c>
      <c r="M259" s="190">
        <v>0</v>
      </c>
      <c r="N259" s="190">
        <v>0</v>
      </c>
      <c r="O259" s="184">
        <v>1524948.9797882359</v>
      </c>
      <c r="P259" s="163">
        <v>882800.93495632696</v>
      </c>
      <c r="Q259" s="163">
        <v>70222.587002234344</v>
      </c>
      <c r="R259" s="189">
        <v>2477972.5017467975</v>
      </c>
      <c r="T259" s="200"/>
      <c r="U259" s="241">
        <v>2477972.5017467975</v>
      </c>
      <c r="V259" s="244">
        <v>11293631.386137089</v>
      </c>
      <c r="W259" s="46">
        <f t="shared" si="7"/>
        <v>-8815658.8843902908</v>
      </c>
      <c r="X259" s="46">
        <f t="shared" si="6"/>
        <v>-3160.8672945106814</v>
      </c>
      <c r="Z259" s="155">
        <v>-61.337144411596839</v>
      </c>
      <c r="AA259" s="73">
        <v>-40.700951633112425</v>
      </c>
      <c r="AB259" s="73">
        <v>-15.700951633112425</v>
      </c>
      <c r="AC259" s="73">
        <v>0</v>
      </c>
      <c r="AD259" s="307">
        <v>0</v>
      </c>
    </row>
    <row r="260" spans="1:30" x14ac:dyDescent="0.2">
      <c r="A260" s="216">
        <v>777</v>
      </c>
      <c r="B260" s="183" t="s">
        <v>256</v>
      </c>
      <c r="C260" s="189">
        <v>8486</v>
      </c>
      <c r="D260" s="189">
        <v>7487111.9390260009</v>
      </c>
      <c r="E260" s="189">
        <v>0</v>
      </c>
      <c r="F260" s="189">
        <v>5088761.7369998693</v>
      </c>
      <c r="G260" s="189">
        <v>12575873.676025871</v>
      </c>
      <c r="H260" s="193">
        <v>1074.69</v>
      </c>
      <c r="I260" s="188">
        <v>9119819.3399999999</v>
      </c>
      <c r="J260" s="188">
        <v>3456054.3360258713</v>
      </c>
      <c r="K260" s="217">
        <v>1381824.9389862681</v>
      </c>
      <c r="L260" s="189">
        <v>628551.08742672659</v>
      </c>
      <c r="M260" s="190">
        <v>0</v>
      </c>
      <c r="N260" s="190">
        <v>0</v>
      </c>
      <c r="O260" s="184">
        <v>5466430.3624388659</v>
      </c>
      <c r="P260" s="163">
        <v>2694663.0580266393</v>
      </c>
      <c r="Q260" s="163">
        <v>213663.9918612265</v>
      </c>
      <c r="R260" s="189">
        <v>8374757.4123267308</v>
      </c>
      <c r="T260" s="200"/>
      <c r="U260" s="241">
        <v>8374757.4123267308</v>
      </c>
      <c r="V260" s="244">
        <v>33406628.945587397</v>
      </c>
      <c r="W260" s="46">
        <f t="shared" si="7"/>
        <v>-25031871.533260666</v>
      </c>
      <c r="X260" s="46">
        <f t="shared" si="6"/>
        <v>-2949.7845313764633</v>
      </c>
      <c r="Z260" s="155">
        <v>-133.00089692444791</v>
      </c>
      <c r="AA260" s="73">
        <v>-112.36470414596351</v>
      </c>
      <c r="AB260" s="73">
        <v>-87.364704145963515</v>
      </c>
      <c r="AC260" s="73">
        <v>-62.364704145963515</v>
      </c>
      <c r="AD260" s="307">
        <v>-37.364704145963515</v>
      </c>
    </row>
    <row r="261" spans="1:30" x14ac:dyDescent="0.2">
      <c r="A261" s="216">
        <v>778</v>
      </c>
      <c r="B261" s="183" t="s">
        <v>257</v>
      </c>
      <c r="C261" s="189">
        <v>7419</v>
      </c>
      <c r="D261" s="189">
        <v>8080659.0206300011</v>
      </c>
      <c r="E261" s="189">
        <v>0</v>
      </c>
      <c r="F261" s="189">
        <v>1083143.8197282404</v>
      </c>
      <c r="G261" s="189">
        <v>9163802.8403582424</v>
      </c>
      <c r="H261" s="193">
        <v>1074.69</v>
      </c>
      <c r="I261" s="188">
        <v>7973125.1100000003</v>
      </c>
      <c r="J261" s="188">
        <v>1190677.7303582421</v>
      </c>
      <c r="K261" s="217">
        <v>271252.19539956644</v>
      </c>
      <c r="L261" s="189">
        <v>511780.63505366852</v>
      </c>
      <c r="M261" s="190">
        <v>0</v>
      </c>
      <c r="N261" s="190">
        <v>0</v>
      </c>
      <c r="O261" s="184">
        <v>1973710.5608114772</v>
      </c>
      <c r="P261" s="163">
        <v>2592079.7772198175</v>
      </c>
      <c r="Q261" s="163">
        <v>186798.62781268434</v>
      </c>
      <c r="R261" s="189">
        <v>4752588.9658439793</v>
      </c>
      <c r="T261" s="200"/>
      <c r="U261" s="241">
        <v>4752588.9658439793</v>
      </c>
      <c r="V261" s="244">
        <v>24824829.19929212</v>
      </c>
      <c r="W261" s="46">
        <f t="shared" si="7"/>
        <v>-20072240.23344814</v>
      </c>
      <c r="X261" s="46">
        <f t="shared" si="6"/>
        <v>-2705.5182953832241</v>
      </c>
      <c r="Z261" s="155">
        <v>16.634014418761979</v>
      </c>
      <c r="AA261" s="73">
        <v>0</v>
      </c>
      <c r="AB261" s="73">
        <v>0</v>
      </c>
      <c r="AC261" s="73">
        <v>0</v>
      </c>
      <c r="AD261" s="307">
        <v>0</v>
      </c>
    </row>
    <row r="262" spans="1:30" x14ac:dyDescent="0.2">
      <c r="A262" s="216">
        <v>781</v>
      </c>
      <c r="B262" s="183" t="s">
        <v>258</v>
      </c>
      <c r="C262" s="189">
        <v>4097</v>
      </c>
      <c r="D262" s="189">
        <v>3371244.1442800001</v>
      </c>
      <c r="E262" s="189">
        <v>0</v>
      </c>
      <c r="F262" s="189">
        <v>865872.46507159586</v>
      </c>
      <c r="G262" s="189">
        <v>4237116.6093515959</v>
      </c>
      <c r="H262" s="193">
        <v>1074.69</v>
      </c>
      <c r="I262" s="188">
        <v>4403004.9300000006</v>
      </c>
      <c r="J262" s="188">
        <v>-165888.32064840477</v>
      </c>
      <c r="K262" s="217">
        <v>239983.11088383899</v>
      </c>
      <c r="L262" s="189">
        <v>339602.02157108189</v>
      </c>
      <c r="M262" s="190">
        <v>0</v>
      </c>
      <c r="N262" s="190">
        <v>0</v>
      </c>
      <c r="O262" s="184">
        <v>413696.81180651614</v>
      </c>
      <c r="P262" s="163">
        <v>1162215.2311881864</v>
      </c>
      <c r="Q262" s="163">
        <v>103155.94799145003</v>
      </c>
      <c r="R262" s="189">
        <v>1679067.9909861528</v>
      </c>
      <c r="T262" s="200"/>
      <c r="U262" s="241">
        <v>1679067.9909861528</v>
      </c>
      <c r="V262" s="244">
        <v>14615834.041391682</v>
      </c>
      <c r="W262" s="46">
        <f t="shared" si="7"/>
        <v>-12936766.050405528</v>
      </c>
      <c r="X262" s="46">
        <f t="shared" si="6"/>
        <v>-3157.6192458885839</v>
      </c>
      <c r="Z262" s="155">
        <v>390.09567564763904</v>
      </c>
      <c r="AA262" s="73">
        <v>360.73186842612347</v>
      </c>
      <c r="AB262" s="73">
        <v>335.73186842612347</v>
      </c>
      <c r="AC262" s="73">
        <v>310.73186842612347</v>
      </c>
      <c r="AD262" s="307">
        <v>285.73186842612347</v>
      </c>
    </row>
    <row r="263" spans="1:30" x14ac:dyDescent="0.2">
      <c r="A263" s="216">
        <v>783</v>
      </c>
      <c r="B263" s="183" t="s">
        <v>259</v>
      </c>
      <c r="C263" s="189">
        <v>7186</v>
      </c>
      <c r="D263" s="189">
        <v>7901586.6892980002</v>
      </c>
      <c r="E263" s="189">
        <v>0</v>
      </c>
      <c r="F263" s="189">
        <v>809694.13914967619</v>
      </c>
      <c r="G263" s="189">
        <v>8711280.8284476772</v>
      </c>
      <c r="H263" s="193">
        <v>1074.69</v>
      </c>
      <c r="I263" s="188">
        <v>7722722.3400000008</v>
      </c>
      <c r="J263" s="188">
        <v>988558.48844767641</v>
      </c>
      <c r="K263" s="217">
        <v>173600.77688102561</v>
      </c>
      <c r="L263" s="189">
        <v>440270.89181600173</v>
      </c>
      <c r="M263" s="190">
        <v>0</v>
      </c>
      <c r="N263" s="190">
        <v>0</v>
      </c>
      <c r="O263" s="184">
        <v>1602430.1571447039</v>
      </c>
      <c r="P263" s="163">
        <v>570846.63010916172</v>
      </c>
      <c r="Q263" s="163">
        <v>180932.05815634853</v>
      </c>
      <c r="R263" s="189">
        <v>2354208.8454102138</v>
      </c>
      <c r="T263" s="200"/>
      <c r="U263" s="241">
        <v>2354208.8454102138</v>
      </c>
      <c r="V263" s="244">
        <v>12646080.482784458</v>
      </c>
      <c r="W263" s="46">
        <f t="shared" si="7"/>
        <v>-10291871.637374245</v>
      </c>
      <c r="X263" s="46">
        <f t="shared" si="6"/>
        <v>-1432.2114719418653</v>
      </c>
      <c r="Z263" s="155">
        <v>-68.152079082138698</v>
      </c>
      <c r="AA263" s="73">
        <v>-47.515886303654298</v>
      </c>
      <c r="AB263" s="73">
        <v>-22.515886303654298</v>
      </c>
      <c r="AC263" s="73">
        <v>0</v>
      </c>
      <c r="AD263" s="307">
        <v>0</v>
      </c>
    </row>
    <row r="264" spans="1:30" x14ac:dyDescent="0.2">
      <c r="A264" s="216">
        <v>785</v>
      </c>
      <c r="B264" s="183" t="s">
        <v>260</v>
      </c>
      <c r="C264" s="189">
        <v>3139</v>
      </c>
      <c r="D264" s="189">
        <v>3188354.6896560001</v>
      </c>
      <c r="E264" s="189">
        <v>0</v>
      </c>
      <c r="F264" s="189">
        <v>1254231.38056782</v>
      </c>
      <c r="G264" s="189">
        <v>4442586.0702238204</v>
      </c>
      <c r="H264" s="193">
        <v>1074.69</v>
      </c>
      <c r="I264" s="188">
        <v>3373451.91</v>
      </c>
      <c r="J264" s="188">
        <v>1069134.1602238202</v>
      </c>
      <c r="K264" s="217">
        <v>541909.35206473782</v>
      </c>
      <c r="L264" s="189">
        <v>244742.61041349443</v>
      </c>
      <c r="M264" s="190">
        <v>0</v>
      </c>
      <c r="N264" s="190">
        <v>0</v>
      </c>
      <c r="O264" s="184">
        <v>1855786.1227020526</v>
      </c>
      <c r="P264" s="163">
        <v>953912.25981358788</v>
      </c>
      <c r="Q264" s="163">
        <v>79035.030692009183</v>
      </c>
      <c r="R264" s="189">
        <v>2888733.4132076497</v>
      </c>
      <c r="T264" s="200"/>
      <c r="U264" s="241">
        <v>2888733.4132076497</v>
      </c>
      <c r="V264" s="244">
        <v>13247207.604374524</v>
      </c>
      <c r="W264" s="46">
        <f t="shared" si="7"/>
        <v>-10358474.191166874</v>
      </c>
      <c r="X264" s="46">
        <f t="shared" si="6"/>
        <v>-3299.9280634491474</v>
      </c>
      <c r="Z264" s="155">
        <v>212.62168993900417</v>
      </c>
      <c r="AA264" s="73">
        <v>183.2578827174886</v>
      </c>
      <c r="AB264" s="73">
        <v>158.2578827174886</v>
      </c>
      <c r="AC264" s="73">
        <v>133.2578827174886</v>
      </c>
      <c r="AD264" s="307">
        <v>108.2578827174886</v>
      </c>
    </row>
    <row r="265" spans="1:30" x14ac:dyDescent="0.2">
      <c r="A265" s="216">
        <v>790</v>
      </c>
      <c r="B265" s="183" t="s">
        <v>261</v>
      </c>
      <c r="C265" s="189">
        <v>25372</v>
      </c>
      <c r="D265" s="189">
        <v>30476034.453441996</v>
      </c>
      <c r="E265" s="189">
        <v>0</v>
      </c>
      <c r="F265" s="189">
        <v>2979923.6854173709</v>
      </c>
      <c r="G265" s="189">
        <v>33455958.138859369</v>
      </c>
      <c r="H265" s="193">
        <v>1074.69</v>
      </c>
      <c r="I265" s="188">
        <v>27267034.68</v>
      </c>
      <c r="J265" s="188">
        <v>6188923.4588593692</v>
      </c>
      <c r="K265" s="217">
        <v>815670.46165679139</v>
      </c>
      <c r="L265" s="189">
        <v>1599987.1941907001</v>
      </c>
      <c r="M265" s="190">
        <v>0</v>
      </c>
      <c r="N265" s="190">
        <v>0</v>
      </c>
      <c r="O265" s="184">
        <v>8604581.1147068609</v>
      </c>
      <c r="P265" s="163">
        <v>8209163.7587104999</v>
      </c>
      <c r="Q265" s="163">
        <v>638826.63227704912</v>
      </c>
      <c r="R265" s="189">
        <v>17452571.505694412</v>
      </c>
      <c r="T265" s="200"/>
      <c r="U265" s="241">
        <v>17452571.505694412</v>
      </c>
      <c r="V265" s="244">
        <v>66958648.194547497</v>
      </c>
      <c r="W265" s="46">
        <f t="shared" si="7"/>
        <v>-49506076.688853085</v>
      </c>
      <c r="X265" s="46">
        <f t="shared" si="6"/>
        <v>-1951.209076495865</v>
      </c>
      <c r="Z265" s="155">
        <v>32.426439351680955</v>
      </c>
      <c r="AA265" s="73">
        <v>3.0626321301653547</v>
      </c>
      <c r="AB265" s="73">
        <v>0</v>
      </c>
      <c r="AC265" s="73">
        <v>0</v>
      </c>
      <c r="AD265" s="307">
        <v>0</v>
      </c>
    </row>
    <row r="266" spans="1:30" x14ac:dyDescent="0.2">
      <c r="A266" s="216">
        <v>791</v>
      </c>
      <c r="B266" s="183" t="s">
        <v>262</v>
      </c>
      <c r="C266" s="189">
        <v>5816</v>
      </c>
      <c r="D266" s="189">
        <v>7200387.9767319998</v>
      </c>
      <c r="E266" s="189">
        <v>0</v>
      </c>
      <c r="F266" s="189">
        <v>2144221.5906575355</v>
      </c>
      <c r="G266" s="189">
        <v>9344609.5673895348</v>
      </c>
      <c r="H266" s="193">
        <v>1074.69</v>
      </c>
      <c r="I266" s="188">
        <v>6250397.04</v>
      </c>
      <c r="J266" s="188">
        <v>3094212.5273895347</v>
      </c>
      <c r="K266" s="217">
        <v>755149.68600668793</v>
      </c>
      <c r="L266" s="189">
        <v>507068.17330558272</v>
      </c>
      <c r="M266" s="190">
        <v>0</v>
      </c>
      <c r="N266" s="190">
        <v>0</v>
      </c>
      <c r="O266" s="184">
        <v>4356430.3867018055</v>
      </c>
      <c r="P266" s="163">
        <v>2820995.3018911276</v>
      </c>
      <c r="Q266" s="163">
        <v>146437.6357135156</v>
      </c>
      <c r="R266" s="189">
        <v>7323863.3243064489</v>
      </c>
      <c r="T266" s="200"/>
      <c r="U266" s="241">
        <v>7323863.3243064489</v>
      </c>
      <c r="V266" s="244">
        <v>24376377.326611597</v>
      </c>
      <c r="W266" s="46">
        <f t="shared" si="7"/>
        <v>-17052514.00230515</v>
      </c>
      <c r="X266" s="46">
        <f t="shared" si="6"/>
        <v>-2932.0003442753009</v>
      </c>
      <c r="Z266" s="155">
        <v>-204.00869732989884</v>
      </c>
      <c r="AA266" s="73">
        <v>-183.37250455141444</v>
      </c>
      <c r="AB266" s="73">
        <v>-158.37250455141444</v>
      </c>
      <c r="AC266" s="73">
        <v>-133.37250455141444</v>
      </c>
      <c r="AD266" s="307">
        <v>-108.37250455141444</v>
      </c>
    </row>
    <row r="267" spans="1:30" x14ac:dyDescent="0.2">
      <c r="A267" s="216">
        <v>831</v>
      </c>
      <c r="B267" s="183" t="s">
        <v>263</v>
      </c>
      <c r="C267" s="189">
        <v>4798</v>
      </c>
      <c r="D267" s="189">
        <v>6355383.5868899999</v>
      </c>
      <c r="E267" s="189">
        <v>0</v>
      </c>
      <c r="F267" s="189">
        <v>672196.35783687455</v>
      </c>
      <c r="G267" s="189">
        <v>7027579.9447268741</v>
      </c>
      <c r="H267" s="193">
        <v>1074.69</v>
      </c>
      <c r="I267" s="188">
        <v>5156362.62</v>
      </c>
      <c r="J267" s="188">
        <v>1871217.324726874</v>
      </c>
      <c r="K267" s="217">
        <v>142800.54372375467</v>
      </c>
      <c r="L267" s="189">
        <v>233440.6466610739</v>
      </c>
      <c r="M267" s="190">
        <v>0</v>
      </c>
      <c r="N267" s="190">
        <v>0</v>
      </c>
      <c r="O267" s="184">
        <v>2247458.5151117025</v>
      </c>
      <c r="P267" s="163">
        <v>410141.75423686265</v>
      </c>
      <c r="Q267" s="163">
        <v>120806.01378154191</v>
      </c>
      <c r="R267" s="189">
        <v>2778406.283130107</v>
      </c>
      <c r="T267" s="200"/>
      <c r="U267" s="241">
        <v>2778406.283130107</v>
      </c>
      <c r="V267" s="244">
        <v>6581134.6330314912</v>
      </c>
      <c r="W267" s="46">
        <f t="shared" si="7"/>
        <v>-3802728.3499013842</v>
      </c>
      <c r="X267" s="46">
        <f t="shared" si="6"/>
        <v>-792.56530844130555</v>
      </c>
      <c r="Z267" s="155">
        <v>61.027804299029938</v>
      </c>
      <c r="AA267" s="73">
        <v>31.663997077514352</v>
      </c>
      <c r="AB267" s="73">
        <v>6.6639970775143524</v>
      </c>
      <c r="AC267" s="73">
        <v>0</v>
      </c>
      <c r="AD267" s="307">
        <v>0</v>
      </c>
    </row>
    <row r="268" spans="1:30" x14ac:dyDescent="0.2">
      <c r="A268" s="216">
        <v>832</v>
      </c>
      <c r="B268" s="183" t="s">
        <v>264</v>
      </c>
      <c r="C268" s="189">
        <v>4231</v>
      </c>
      <c r="D268" s="189">
        <v>5072132.0818040008</v>
      </c>
      <c r="E268" s="189">
        <v>0</v>
      </c>
      <c r="F268" s="189">
        <v>2320313.0431457432</v>
      </c>
      <c r="G268" s="189">
        <v>7392445.124949744</v>
      </c>
      <c r="H268" s="193">
        <v>1074.69</v>
      </c>
      <c r="I268" s="188">
        <v>4547013.3900000006</v>
      </c>
      <c r="J268" s="188">
        <v>2845431.7349497434</v>
      </c>
      <c r="K268" s="217">
        <v>1392113.1826847317</v>
      </c>
      <c r="L268" s="189">
        <v>312793.68067046494</v>
      </c>
      <c r="M268" s="190">
        <v>0</v>
      </c>
      <c r="N268" s="190">
        <v>0</v>
      </c>
      <c r="O268" s="184">
        <v>4550338.5983049404</v>
      </c>
      <c r="P268" s="163">
        <v>1912250.1573139045</v>
      </c>
      <c r="Q268" s="163">
        <v>106529.85500410668</v>
      </c>
      <c r="R268" s="189">
        <v>6569118.6106229518</v>
      </c>
      <c r="T268" s="200"/>
      <c r="U268" s="241">
        <v>6569118.6106229518</v>
      </c>
      <c r="V268" s="244">
        <v>18937865.662936375</v>
      </c>
      <c r="W268" s="46">
        <f t="shared" si="7"/>
        <v>-12368747.052313423</v>
      </c>
      <c r="X268" s="46">
        <f t="shared" si="6"/>
        <v>-2923.362574406387</v>
      </c>
      <c r="Z268" s="155">
        <v>33.598234630157606</v>
      </c>
      <c r="AA268" s="73">
        <v>4.2344274086420342</v>
      </c>
      <c r="AB268" s="73">
        <v>0</v>
      </c>
      <c r="AC268" s="73">
        <v>0</v>
      </c>
      <c r="AD268" s="307">
        <v>0</v>
      </c>
    </row>
    <row r="269" spans="1:30" x14ac:dyDescent="0.2">
      <c r="A269" s="216">
        <v>833</v>
      </c>
      <c r="B269" s="183" t="s">
        <v>265</v>
      </c>
      <c r="C269" s="189">
        <v>1645</v>
      </c>
      <c r="D269" s="189">
        <v>1658192.3945199999</v>
      </c>
      <c r="E269" s="189">
        <v>0</v>
      </c>
      <c r="F269" s="189">
        <v>315645.01426157332</v>
      </c>
      <c r="G269" s="189">
        <v>1973837.4087815732</v>
      </c>
      <c r="H269" s="193">
        <v>1074.69</v>
      </c>
      <c r="I269" s="188">
        <v>1767865.05</v>
      </c>
      <c r="J269" s="188">
        <v>205972.35878157313</v>
      </c>
      <c r="K269" s="217">
        <v>41479.973273989504</v>
      </c>
      <c r="L269" s="189">
        <v>117045.07266711484</v>
      </c>
      <c r="M269" s="190">
        <v>0</v>
      </c>
      <c r="N269" s="190">
        <v>0</v>
      </c>
      <c r="O269" s="184">
        <v>364497.40472267749</v>
      </c>
      <c r="P269" s="163">
        <v>219271.34875721027</v>
      </c>
      <c r="Q269" s="163">
        <v>41418.485341941734</v>
      </c>
      <c r="R269" s="189">
        <v>625187.23882182944</v>
      </c>
      <c r="T269" s="200"/>
      <c r="U269" s="241">
        <v>625187.23882182944</v>
      </c>
      <c r="V269" s="244">
        <v>4849892.0840896824</v>
      </c>
      <c r="W269" s="46">
        <f t="shared" si="7"/>
        <v>-4224704.8452678528</v>
      </c>
      <c r="X269" s="46">
        <f t="shared" si="6"/>
        <v>-2568.2096323816736</v>
      </c>
      <c r="Z269" s="155">
        <v>235.588088120897</v>
      </c>
      <c r="AA269" s="73">
        <v>206.22428089938143</v>
      </c>
      <c r="AB269" s="73">
        <v>181.22428089938143</v>
      </c>
      <c r="AC269" s="73">
        <v>156.22428089938143</v>
      </c>
      <c r="AD269" s="307">
        <v>131.22428089938143</v>
      </c>
    </row>
    <row r="270" spans="1:30" x14ac:dyDescent="0.2">
      <c r="A270" s="216">
        <v>834</v>
      </c>
      <c r="B270" s="183" t="s">
        <v>266</v>
      </c>
      <c r="C270" s="189">
        <v>6395</v>
      </c>
      <c r="D270" s="189">
        <v>8077721.6073179999</v>
      </c>
      <c r="E270" s="189">
        <v>0</v>
      </c>
      <c r="F270" s="189">
        <v>825605.98382808233</v>
      </c>
      <c r="G270" s="189">
        <v>8903327.5911460817</v>
      </c>
      <c r="H270" s="193">
        <v>1074.69</v>
      </c>
      <c r="I270" s="188">
        <v>6872642.5500000007</v>
      </c>
      <c r="J270" s="188">
        <v>2030685.0411460809</v>
      </c>
      <c r="K270" s="217">
        <v>172887.64324885147</v>
      </c>
      <c r="L270" s="189">
        <v>411142.41699482565</v>
      </c>
      <c r="M270" s="190">
        <v>0</v>
      </c>
      <c r="N270" s="190">
        <v>0</v>
      </c>
      <c r="O270" s="184">
        <v>2614715.1013897578</v>
      </c>
      <c r="P270" s="163">
        <v>1603813.3348694025</v>
      </c>
      <c r="Q270" s="163">
        <v>161015.9354174574</v>
      </c>
      <c r="R270" s="189">
        <v>4379544.3716766173</v>
      </c>
      <c r="T270" s="200"/>
      <c r="U270" s="241">
        <v>4379544.3716766173</v>
      </c>
      <c r="V270" s="244">
        <v>14768063.909181744</v>
      </c>
      <c r="W270" s="46">
        <f t="shared" si="7"/>
        <v>-10388519.537505127</v>
      </c>
      <c r="X270" s="46">
        <f t="shared" si="6"/>
        <v>-1624.4752990625689</v>
      </c>
      <c r="Z270" s="155">
        <v>223.95053203320899</v>
      </c>
      <c r="AA270" s="73">
        <v>194.58672481169341</v>
      </c>
      <c r="AB270" s="73">
        <v>169.58672481169341</v>
      </c>
      <c r="AC270" s="73">
        <v>144.58672481169341</v>
      </c>
      <c r="AD270" s="307">
        <v>119.58672481169341</v>
      </c>
    </row>
    <row r="271" spans="1:30" x14ac:dyDescent="0.2">
      <c r="A271" s="216">
        <v>837</v>
      </c>
      <c r="B271" s="183" t="s">
        <v>267</v>
      </c>
      <c r="C271" s="189">
        <v>223004</v>
      </c>
      <c r="D271" s="189">
        <v>230771391.92824802</v>
      </c>
      <c r="E271" s="189">
        <v>0</v>
      </c>
      <c r="F271" s="189">
        <v>29921207.63906613</v>
      </c>
      <c r="G271" s="189">
        <v>260692599.56731415</v>
      </c>
      <c r="H271" s="193">
        <v>1074.69</v>
      </c>
      <c r="I271" s="188">
        <v>239660168.76000002</v>
      </c>
      <c r="J271" s="188">
        <v>21032430.807314128</v>
      </c>
      <c r="K271" s="217">
        <v>9764185.5327342078</v>
      </c>
      <c r="L271" s="189">
        <v>11385984.917026181</v>
      </c>
      <c r="M271" s="190">
        <v>0</v>
      </c>
      <c r="N271" s="190">
        <v>0</v>
      </c>
      <c r="O271" s="184">
        <v>42182601.25707452</v>
      </c>
      <c r="P271" s="163">
        <v>-716500.63662806735</v>
      </c>
      <c r="Q271" s="163">
        <v>5614886.264555851</v>
      </c>
      <c r="R271" s="189">
        <v>47080986.8850023</v>
      </c>
      <c r="T271" s="200"/>
      <c r="U271" s="241">
        <v>47080986.8850023</v>
      </c>
      <c r="V271" s="244">
        <v>244797135.18639627</v>
      </c>
      <c r="W271" s="46">
        <f t="shared" si="7"/>
        <v>-197716148.30139399</v>
      </c>
      <c r="X271" s="46">
        <f t="shared" ref="X271:X311" si="8">W271/C271</f>
        <v>-886.60359590587609</v>
      </c>
      <c r="Z271" s="155">
        <v>-32.863511831885859</v>
      </c>
      <c r="AA271" s="73">
        <v>-12.22731905340143</v>
      </c>
      <c r="AB271" s="73">
        <v>0</v>
      </c>
      <c r="AC271" s="73">
        <v>0</v>
      </c>
      <c r="AD271" s="307">
        <v>0</v>
      </c>
    </row>
    <row r="272" spans="1:30" x14ac:dyDescent="0.2">
      <c r="A272" s="216">
        <v>844</v>
      </c>
      <c r="B272" s="183" t="s">
        <v>268</v>
      </c>
      <c r="C272" s="189">
        <v>1627</v>
      </c>
      <c r="D272" s="189">
        <v>1262692.8461540001</v>
      </c>
      <c r="E272" s="189">
        <v>0</v>
      </c>
      <c r="F272" s="189">
        <v>378144.64653699077</v>
      </c>
      <c r="G272" s="189">
        <v>1640837.4926909909</v>
      </c>
      <c r="H272" s="193">
        <v>1074.69</v>
      </c>
      <c r="I272" s="188">
        <v>1748520.6300000001</v>
      </c>
      <c r="J272" s="188">
        <v>-107683.13730900921</v>
      </c>
      <c r="K272" s="217">
        <v>98002.649134302454</v>
      </c>
      <c r="L272" s="189">
        <v>157810.13880666031</v>
      </c>
      <c r="M272" s="190">
        <v>0</v>
      </c>
      <c r="N272" s="190">
        <v>0</v>
      </c>
      <c r="O272" s="184">
        <v>148129.65063195355</v>
      </c>
      <c r="P272" s="163">
        <v>789352.87730613537</v>
      </c>
      <c r="Q272" s="163">
        <v>40965.273952181888</v>
      </c>
      <c r="R272" s="189">
        <v>978447.80189027078</v>
      </c>
      <c r="T272" s="200"/>
      <c r="U272" s="241">
        <v>978447.80189027078</v>
      </c>
      <c r="V272" s="244">
        <v>6601939.4296267154</v>
      </c>
      <c r="W272" s="46">
        <f t="shared" ref="W272:W311" si="9">U272-V272</f>
        <v>-5623491.6277364446</v>
      </c>
      <c r="X272" s="46">
        <f t="shared" si="8"/>
        <v>-3456.356255523322</v>
      </c>
      <c r="Z272" s="155">
        <v>6.2843733429838409</v>
      </c>
      <c r="AA272" s="73">
        <v>0</v>
      </c>
      <c r="AB272" s="73">
        <v>0</v>
      </c>
      <c r="AC272" s="73">
        <v>0</v>
      </c>
      <c r="AD272" s="307">
        <v>0</v>
      </c>
    </row>
    <row r="273" spans="1:30" x14ac:dyDescent="0.2">
      <c r="A273" s="216">
        <v>845</v>
      </c>
      <c r="B273" s="183" t="s">
        <v>269</v>
      </c>
      <c r="C273" s="189">
        <v>3239</v>
      </c>
      <c r="D273" s="189">
        <v>3831405.3866979997</v>
      </c>
      <c r="E273" s="189">
        <v>0</v>
      </c>
      <c r="F273" s="189">
        <v>1494358.5932154702</v>
      </c>
      <c r="G273" s="189">
        <v>5325763.9799134694</v>
      </c>
      <c r="H273" s="193">
        <v>1074.69</v>
      </c>
      <c r="I273" s="188">
        <v>3480920.91</v>
      </c>
      <c r="J273" s="188">
        <v>1844843.0699134693</v>
      </c>
      <c r="K273" s="217">
        <v>273126.52990734286</v>
      </c>
      <c r="L273" s="189">
        <v>231956.52355888151</v>
      </c>
      <c r="M273" s="190">
        <v>0</v>
      </c>
      <c r="N273" s="190">
        <v>0</v>
      </c>
      <c r="O273" s="184">
        <v>2349926.1233796938</v>
      </c>
      <c r="P273" s="163">
        <v>887116.53268241615</v>
      </c>
      <c r="Q273" s="163">
        <v>81552.871746230565</v>
      </c>
      <c r="R273" s="189">
        <v>3318595.5278083403</v>
      </c>
      <c r="T273" s="200"/>
      <c r="U273" s="241">
        <v>3318595.5278083403</v>
      </c>
      <c r="V273" s="244">
        <v>11820565.586768353</v>
      </c>
      <c r="W273" s="46">
        <f t="shared" si="9"/>
        <v>-8501970.0589600131</v>
      </c>
      <c r="X273" s="46">
        <f t="shared" si="8"/>
        <v>-2624.8749796109951</v>
      </c>
      <c r="Z273" s="155">
        <v>19.657635763356097</v>
      </c>
      <c r="AA273" s="73">
        <v>0</v>
      </c>
      <c r="AB273" s="73">
        <v>0</v>
      </c>
      <c r="AC273" s="73">
        <v>0</v>
      </c>
      <c r="AD273" s="307">
        <v>0</v>
      </c>
    </row>
    <row r="274" spans="1:30" x14ac:dyDescent="0.2">
      <c r="A274" s="216">
        <v>846</v>
      </c>
      <c r="B274" s="183" t="s">
        <v>270</v>
      </c>
      <c r="C274" s="189">
        <v>5543</v>
      </c>
      <c r="D274" s="189">
        <v>6348197.2175900005</v>
      </c>
      <c r="E274" s="189">
        <v>0</v>
      </c>
      <c r="F274" s="189">
        <v>757160.40210328088</v>
      </c>
      <c r="G274" s="189">
        <v>7105357.6196932811</v>
      </c>
      <c r="H274" s="193">
        <v>1074.69</v>
      </c>
      <c r="I274" s="188">
        <v>5957006.6699999999</v>
      </c>
      <c r="J274" s="188">
        <v>1148350.9496932812</v>
      </c>
      <c r="K274" s="217">
        <v>173798.00935066119</v>
      </c>
      <c r="L274" s="189">
        <v>456578.11923277978</v>
      </c>
      <c r="M274" s="190">
        <v>0</v>
      </c>
      <c r="N274" s="190">
        <v>0</v>
      </c>
      <c r="O274" s="184">
        <v>1778727.0782767222</v>
      </c>
      <c r="P274" s="163">
        <v>2559311.7035473133</v>
      </c>
      <c r="Q274" s="163">
        <v>139563.92963549122</v>
      </c>
      <c r="R274" s="189">
        <v>4477602.7114595268</v>
      </c>
      <c r="T274" s="200"/>
      <c r="U274" s="241">
        <v>4477602.7114595268</v>
      </c>
      <c r="V274" s="244">
        <v>18762591.108051021</v>
      </c>
      <c r="W274" s="46">
        <f t="shared" si="9"/>
        <v>-14284988.396591494</v>
      </c>
      <c r="X274" s="46">
        <f t="shared" si="8"/>
        <v>-2577.1222075755895</v>
      </c>
      <c r="Z274" s="155">
        <v>-61.517256770517562</v>
      </c>
      <c r="AA274" s="73">
        <v>-40.881063992033148</v>
      </c>
      <c r="AB274" s="73">
        <v>-15.881063992033148</v>
      </c>
      <c r="AC274" s="73">
        <v>0</v>
      </c>
      <c r="AD274" s="307">
        <v>0</v>
      </c>
    </row>
    <row r="275" spans="1:30" x14ac:dyDescent="0.2">
      <c r="A275" s="216">
        <v>848</v>
      </c>
      <c r="B275" s="183" t="s">
        <v>271</v>
      </c>
      <c r="C275" s="189">
        <v>4794</v>
      </c>
      <c r="D275" s="189">
        <v>5208269.6247220002</v>
      </c>
      <c r="E275" s="189">
        <v>0</v>
      </c>
      <c r="F275" s="189">
        <v>1269216.9915266407</v>
      </c>
      <c r="G275" s="189">
        <v>6477486.6162486412</v>
      </c>
      <c r="H275" s="193">
        <v>1074.69</v>
      </c>
      <c r="I275" s="188">
        <v>5152063.8600000003</v>
      </c>
      <c r="J275" s="188">
        <v>1325422.7562486408</v>
      </c>
      <c r="K275" s="217">
        <v>256223.05469209619</v>
      </c>
      <c r="L275" s="189">
        <v>391267.73999889405</v>
      </c>
      <c r="M275" s="190">
        <v>0</v>
      </c>
      <c r="N275" s="190">
        <v>0</v>
      </c>
      <c r="O275" s="184">
        <v>1972913.5509396309</v>
      </c>
      <c r="P275" s="163">
        <v>2255660.2555449004</v>
      </c>
      <c r="Q275" s="163">
        <v>120705.30013937307</v>
      </c>
      <c r="R275" s="189">
        <v>4349279.1066239048</v>
      </c>
      <c r="T275" s="200"/>
      <c r="U275" s="241">
        <v>4349279.1066239048</v>
      </c>
      <c r="V275" s="244">
        <v>16523209.268785771</v>
      </c>
      <c r="W275" s="46">
        <f t="shared" si="9"/>
        <v>-12173930.162161866</v>
      </c>
      <c r="X275" s="46">
        <f t="shared" si="8"/>
        <v>-2539.4097125911276</v>
      </c>
      <c r="Z275" s="155">
        <v>187.9661518171481</v>
      </c>
      <c r="AA275" s="73">
        <v>158.60234459563253</v>
      </c>
      <c r="AB275" s="73">
        <v>133.60234459563253</v>
      </c>
      <c r="AC275" s="73">
        <v>108.60234459563253</v>
      </c>
      <c r="AD275" s="307">
        <v>83.60234459563253</v>
      </c>
    </row>
    <row r="276" spans="1:30" x14ac:dyDescent="0.2">
      <c r="A276" s="216">
        <v>849</v>
      </c>
      <c r="B276" s="183" t="s">
        <v>272</v>
      </c>
      <c r="C276" s="189">
        <v>3354</v>
      </c>
      <c r="D276" s="189">
        <v>4904842.0598619999</v>
      </c>
      <c r="E276" s="189">
        <v>0</v>
      </c>
      <c r="F276" s="189">
        <v>710493.82494347787</v>
      </c>
      <c r="G276" s="189">
        <v>5615335.8848054782</v>
      </c>
      <c r="H276" s="193">
        <v>1074.69</v>
      </c>
      <c r="I276" s="188">
        <v>3604510.2600000002</v>
      </c>
      <c r="J276" s="188">
        <v>2010825.6248054779</v>
      </c>
      <c r="K276" s="217">
        <v>91123.488589934568</v>
      </c>
      <c r="L276" s="189">
        <v>251716.15066263199</v>
      </c>
      <c r="M276" s="190">
        <v>0</v>
      </c>
      <c r="N276" s="190">
        <v>0</v>
      </c>
      <c r="O276" s="184">
        <v>2353665.2640580446</v>
      </c>
      <c r="P276" s="163">
        <v>1397114.7536197959</v>
      </c>
      <c r="Q276" s="163">
        <v>84448.388958585158</v>
      </c>
      <c r="R276" s="189">
        <v>3835228.4066364258</v>
      </c>
      <c r="T276" s="200"/>
      <c r="U276" s="241">
        <v>3835228.4066364258</v>
      </c>
      <c r="V276" s="244">
        <v>10053426.406313349</v>
      </c>
      <c r="W276" s="46">
        <f t="shared" si="9"/>
        <v>-6218197.9996769223</v>
      </c>
      <c r="X276" s="46">
        <f t="shared" si="8"/>
        <v>-1853.9648180312827</v>
      </c>
      <c r="Z276" s="155">
        <v>-114.62267141263567</v>
      </c>
      <c r="AA276" s="73">
        <v>-93.98647863415124</v>
      </c>
      <c r="AB276" s="73">
        <v>-68.98647863415124</v>
      </c>
      <c r="AC276" s="73">
        <v>-43.98647863415124</v>
      </c>
      <c r="AD276" s="307">
        <v>-18.98647863415124</v>
      </c>
    </row>
    <row r="277" spans="1:30" x14ac:dyDescent="0.2">
      <c r="A277" s="216">
        <v>850</v>
      </c>
      <c r="B277" s="183" t="s">
        <v>273</v>
      </c>
      <c r="C277" s="189">
        <v>2472</v>
      </c>
      <c r="D277" s="189">
        <v>3522962.1173539995</v>
      </c>
      <c r="E277" s="189">
        <v>0</v>
      </c>
      <c r="F277" s="189">
        <v>421494.55877155915</v>
      </c>
      <c r="G277" s="189">
        <v>3944456.6761255586</v>
      </c>
      <c r="H277" s="193">
        <v>1074.69</v>
      </c>
      <c r="I277" s="188">
        <v>2656633.6800000002</v>
      </c>
      <c r="J277" s="188">
        <v>1287822.9961255584</v>
      </c>
      <c r="K277" s="217">
        <v>99679.599120241663</v>
      </c>
      <c r="L277" s="189">
        <v>160073.00384712004</v>
      </c>
      <c r="M277" s="190">
        <v>0</v>
      </c>
      <c r="N277" s="190">
        <v>0</v>
      </c>
      <c r="O277" s="184">
        <v>1547575.5990929201</v>
      </c>
      <c r="P277" s="163">
        <v>893570.67076495674</v>
      </c>
      <c r="Q277" s="163">
        <v>62241.03086035257</v>
      </c>
      <c r="R277" s="189">
        <v>2503387.3007182297</v>
      </c>
      <c r="T277" s="200"/>
      <c r="U277" s="241">
        <v>2503387.3007182297</v>
      </c>
      <c r="V277" s="244">
        <v>7008143.8263666546</v>
      </c>
      <c r="W277" s="46">
        <f t="shared" si="9"/>
        <v>-4504756.5256484244</v>
      </c>
      <c r="X277" s="46">
        <f t="shared" si="8"/>
        <v>-1822.3125103755763</v>
      </c>
      <c r="Z277" s="155">
        <v>84.158023875264107</v>
      </c>
      <c r="AA277" s="73">
        <v>54.794216653748521</v>
      </c>
      <c r="AB277" s="73">
        <v>29.794216653748521</v>
      </c>
      <c r="AC277" s="73">
        <v>4.7942166537485207</v>
      </c>
      <c r="AD277" s="307">
        <v>0</v>
      </c>
    </row>
    <row r="278" spans="1:30" x14ac:dyDescent="0.2">
      <c r="A278" s="216">
        <v>851</v>
      </c>
      <c r="B278" s="183" t="s">
        <v>274</v>
      </c>
      <c r="C278" s="189">
        <v>22322</v>
      </c>
      <c r="D278" s="189">
        <v>30486893.141021997</v>
      </c>
      <c r="E278" s="189">
        <v>0</v>
      </c>
      <c r="F278" s="189">
        <v>2470769.6664418322</v>
      </c>
      <c r="G278" s="189">
        <v>32957662.807463828</v>
      </c>
      <c r="H278" s="193">
        <v>1074.69</v>
      </c>
      <c r="I278" s="188">
        <v>23989230.18</v>
      </c>
      <c r="J278" s="188">
        <v>8968432.6274638288</v>
      </c>
      <c r="K278" s="217">
        <v>886112.68096000771</v>
      </c>
      <c r="L278" s="189">
        <v>1171645.8580277041</v>
      </c>
      <c r="M278" s="190">
        <v>0</v>
      </c>
      <c r="N278" s="190">
        <v>0</v>
      </c>
      <c r="O278" s="184">
        <v>11026191.16645154</v>
      </c>
      <c r="P278" s="163">
        <v>4457432.8749250658</v>
      </c>
      <c r="Q278" s="163">
        <v>562032.48012329696</v>
      </c>
      <c r="R278" s="189">
        <v>16045656.521499902</v>
      </c>
      <c r="T278" s="200"/>
      <c r="U278" s="241">
        <v>16045656.521499902</v>
      </c>
      <c r="V278" s="244">
        <v>41065352.716150686</v>
      </c>
      <c r="W278" s="46">
        <f t="shared" si="9"/>
        <v>-25019696.194650784</v>
      </c>
      <c r="X278" s="46">
        <f t="shared" si="8"/>
        <v>-1120.853695665746</v>
      </c>
      <c r="Z278" s="155">
        <v>-45.009409352841558</v>
      </c>
      <c r="AA278" s="73">
        <v>-24.373216574357144</v>
      </c>
      <c r="AB278" s="73">
        <v>0</v>
      </c>
      <c r="AC278" s="73">
        <v>0</v>
      </c>
      <c r="AD278" s="307">
        <v>0</v>
      </c>
    </row>
    <row r="279" spans="1:30" x14ac:dyDescent="0.2">
      <c r="A279" s="216">
        <v>853</v>
      </c>
      <c r="B279" s="183" t="s">
        <v>275</v>
      </c>
      <c r="C279" s="189">
        <v>183824</v>
      </c>
      <c r="D279" s="189">
        <v>180272617.55754998</v>
      </c>
      <c r="E279" s="189">
        <v>0</v>
      </c>
      <c r="F279" s="189">
        <v>41108566.62023972</v>
      </c>
      <c r="G279" s="189">
        <v>221381184.17778969</v>
      </c>
      <c r="H279" s="193">
        <v>1074.69</v>
      </c>
      <c r="I279" s="188">
        <v>197553814.56</v>
      </c>
      <c r="J279" s="188">
        <v>23827369.617789686</v>
      </c>
      <c r="K279" s="217">
        <v>7687115.5243849969</v>
      </c>
      <c r="L279" s="189">
        <v>10020720.200869553</v>
      </c>
      <c r="M279" s="190">
        <v>0</v>
      </c>
      <c r="N279" s="190">
        <v>0</v>
      </c>
      <c r="O279" s="184">
        <v>41535205.343044236</v>
      </c>
      <c r="P279" s="163">
        <v>-2081374.1787477059</v>
      </c>
      <c r="Q279" s="163">
        <v>4628396.139511914</v>
      </c>
      <c r="R279" s="189">
        <v>44082227.303808443</v>
      </c>
      <c r="T279" s="200"/>
      <c r="U279" s="241">
        <v>44082227.303808443</v>
      </c>
      <c r="V279" s="244">
        <v>235581204.37967327</v>
      </c>
      <c r="W279" s="46">
        <f t="shared" si="9"/>
        <v>-191498977.07586482</v>
      </c>
      <c r="X279" s="46">
        <f t="shared" si="8"/>
        <v>-1041.7517684081774</v>
      </c>
      <c r="Z279" s="155">
        <v>-17.447752400097031</v>
      </c>
      <c r="AA279" s="73">
        <v>0</v>
      </c>
      <c r="AB279" s="73">
        <v>0</v>
      </c>
      <c r="AC279" s="73">
        <v>0</v>
      </c>
      <c r="AD279" s="307">
        <v>0</v>
      </c>
    </row>
    <row r="280" spans="1:30" x14ac:dyDescent="0.2">
      <c r="A280" s="216">
        <v>854</v>
      </c>
      <c r="B280" s="183" t="s">
        <v>276</v>
      </c>
      <c r="C280" s="189">
        <v>3676</v>
      </c>
      <c r="D280" s="189">
        <v>2780546.8729900001</v>
      </c>
      <c r="E280" s="189">
        <v>0</v>
      </c>
      <c r="F280" s="189">
        <v>1699551.2784929378</v>
      </c>
      <c r="G280" s="189">
        <v>4480098.1514829379</v>
      </c>
      <c r="H280" s="193">
        <v>1074.69</v>
      </c>
      <c r="I280" s="188">
        <v>3950560.4400000004</v>
      </c>
      <c r="J280" s="188">
        <v>529537.71148293745</v>
      </c>
      <c r="K280" s="217">
        <v>1239489.8465248127</v>
      </c>
      <c r="L280" s="189">
        <v>283761.84542003181</v>
      </c>
      <c r="M280" s="190">
        <v>0</v>
      </c>
      <c r="N280" s="190">
        <v>0</v>
      </c>
      <c r="O280" s="184">
        <v>2052789.403427782</v>
      </c>
      <c r="P280" s="163">
        <v>1283609.4606752256</v>
      </c>
      <c r="Q280" s="163">
        <v>92555.837153178014</v>
      </c>
      <c r="R280" s="189">
        <v>3428954.7012561858</v>
      </c>
      <c r="T280" s="200"/>
      <c r="U280" s="241">
        <v>3428954.7012561858</v>
      </c>
      <c r="V280" s="244">
        <v>15318214.066194925</v>
      </c>
      <c r="W280" s="46">
        <f t="shared" si="9"/>
        <v>-11889259.36493874</v>
      </c>
      <c r="X280" s="46">
        <f t="shared" si="8"/>
        <v>-3234.2925367080356</v>
      </c>
      <c r="Z280" s="155">
        <v>-235.26447671354919</v>
      </c>
      <c r="AA280" s="73">
        <v>-214.62828393506476</v>
      </c>
      <c r="AB280" s="73">
        <v>-189.62828393506476</v>
      </c>
      <c r="AC280" s="73">
        <v>-164.62828393506476</v>
      </c>
      <c r="AD280" s="307">
        <v>-139.62828393506476</v>
      </c>
    </row>
    <row r="281" spans="1:30" x14ac:dyDescent="0.2">
      <c r="A281" s="216">
        <v>857</v>
      </c>
      <c r="B281" s="183" t="s">
        <v>277</v>
      </c>
      <c r="C281" s="189">
        <v>2750</v>
      </c>
      <c r="D281" s="189">
        <v>2506575.6374379997</v>
      </c>
      <c r="E281" s="189">
        <v>0</v>
      </c>
      <c r="F281" s="189">
        <v>629100.91234691336</v>
      </c>
      <c r="G281" s="189">
        <v>3135676.5497849132</v>
      </c>
      <c r="H281" s="193">
        <v>1074.69</v>
      </c>
      <c r="I281" s="188">
        <v>2955397.5</v>
      </c>
      <c r="J281" s="188">
        <v>180279.04978491319</v>
      </c>
      <c r="K281" s="217">
        <v>146547.87575153442</v>
      </c>
      <c r="L281" s="189">
        <v>224058.00207567977</v>
      </c>
      <c r="M281" s="190">
        <v>0</v>
      </c>
      <c r="N281" s="190">
        <v>0</v>
      </c>
      <c r="O281" s="184">
        <v>550884.92761212739</v>
      </c>
      <c r="P281" s="163">
        <v>1129123.6846806121</v>
      </c>
      <c r="Q281" s="163">
        <v>69240.628991088015</v>
      </c>
      <c r="R281" s="189">
        <v>1749249.2412838275</v>
      </c>
      <c r="T281" s="200"/>
      <c r="U281" s="241">
        <v>1749249.2412838275</v>
      </c>
      <c r="V281" s="244">
        <v>10163032.057168212</v>
      </c>
      <c r="W281" s="46">
        <f t="shared" si="9"/>
        <v>-8413782.8158843853</v>
      </c>
      <c r="X281" s="46">
        <f t="shared" si="8"/>
        <v>-3059.5573875943219</v>
      </c>
      <c r="Z281" s="155">
        <v>30.905357908325357</v>
      </c>
      <c r="AA281" s="73">
        <v>1.541550686809785</v>
      </c>
      <c r="AB281" s="73">
        <v>0</v>
      </c>
      <c r="AC281" s="73">
        <v>0</v>
      </c>
      <c r="AD281" s="307">
        <v>0</v>
      </c>
    </row>
    <row r="282" spans="1:30" x14ac:dyDescent="0.2">
      <c r="A282" s="216">
        <v>858</v>
      </c>
      <c r="B282" s="183" t="s">
        <v>278</v>
      </c>
      <c r="C282" s="189">
        <v>38198</v>
      </c>
      <c r="D282" s="189">
        <v>57932990.013297997</v>
      </c>
      <c r="E282" s="189">
        <v>0</v>
      </c>
      <c r="F282" s="189">
        <v>3313855.0164395338</v>
      </c>
      <c r="G282" s="189">
        <v>61246845.029737532</v>
      </c>
      <c r="H282" s="193">
        <v>1074.69</v>
      </c>
      <c r="I282" s="188">
        <v>41051008.620000005</v>
      </c>
      <c r="J282" s="188">
        <v>20195836.409737527</v>
      </c>
      <c r="K282" s="217">
        <v>875695.91143987735</v>
      </c>
      <c r="L282" s="189">
        <v>1174916.0426843367</v>
      </c>
      <c r="M282" s="190">
        <v>0</v>
      </c>
      <c r="N282" s="190">
        <v>0</v>
      </c>
      <c r="O282" s="184">
        <v>22246448.36386174</v>
      </c>
      <c r="P282" s="163">
        <v>-1214873.219713439</v>
      </c>
      <c r="Q282" s="163">
        <v>961764.92589148355</v>
      </c>
      <c r="R282" s="189">
        <v>21993340.070039786</v>
      </c>
      <c r="T282" s="200"/>
      <c r="U282" s="241">
        <v>21993340.070039786</v>
      </c>
      <c r="V282" s="244">
        <v>28020010.03702705</v>
      </c>
      <c r="W282" s="46">
        <f t="shared" si="9"/>
        <v>-6026669.9669872634</v>
      </c>
      <c r="X282" s="46">
        <f t="shared" si="8"/>
        <v>-157.7744899467842</v>
      </c>
      <c r="Z282" s="155">
        <v>-42.368258760901675</v>
      </c>
      <c r="AA282" s="73">
        <v>-21.732065982417261</v>
      </c>
      <c r="AB282" s="73">
        <v>0</v>
      </c>
      <c r="AC282" s="73">
        <v>0</v>
      </c>
      <c r="AD282" s="307">
        <v>0</v>
      </c>
    </row>
    <row r="283" spans="1:30" x14ac:dyDescent="0.2">
      <c r="A283" s="216">
        <v>859</v>
      </c>
      <c r="B283" s="183" t="s">
        <v>279</v>
      </c>
      <c r="C283" s="189">
        <v>6735</v>
      </c>
      <c r="D283" s="189">
        <v>15848291.472664</v>
      </c>
      <c r="E283" s="189">
        <v>0</v>
      </c>
      <c r="F283" s="189">
        <v>623708.6622849527</v>
      </c>
      <c r="G283" s="189">
        <v>16472000.134948954</v>
      </c>
      <c r="H283" s="193">
        <v>1074.69</v>
      </c>
      <c r="I283" s="188">
        <v>7238037.1500000004</v>
      </c>
      <c r="J283" s="188">
        <v>9233962.9849489536</v>
      </c>
      <c r="K283" s="217">
        <v>226928.35448942336</v>
      </c>
      <c r="L283" s="189">
        <v>329048.05223986076</v>
      </c>
      <c r="M283" s="190">
        <v>0</v>
      </c>
      <c r="N283" s="190">
        <v>0</v>
      </c>
      <c r="O283" s="184">
        <v>9789939.3916782383</v>
      </c>
      <c r="P283" s="163">
        <v>3441464.7813884718</v>
      </c>
      <c r="Q283" s="163">
        <v>169576.59500181008</v>
      </c>
      <c r="R283" s="189">
        <v>13400980.768068518</v>
      </c>
      <c r="T283" s="200"/>
      <c r="U283" s="241">
        <v>13400980.768068518</v>
      </c>
      <c r="V283" s="244">
        <v>20371232.388791107</v>
      </c>
      <c r="W283" s="46">
        <f t="shared" si="9"/>
        <v>-6970251.6207225882</v>
      </c>
      <c r="X283" s="46">
        <f t="shared" si="8"/>
        <v>-1034.9297135445565</v>
      </c>
      <c r="Z283" s="155">
        <v>-233.50649529576799</v>
      </c>
      <c r="AA283" s="73">
        <v>-212.87030251728356</v>
      </c>
      <c r="AB283" s="73">
        <v>-187.87030251728356</v>
      </c>
      <c r="AC283" s="73">
        <v>-162.87030251728356</v>
      </c>
      <c r="AD283" s="307">
        <v>-137.87030251728356</v>
      </c>
    </row>
    <row r="284" spans="1:30" x14ac:dyDescent="0.2">
      <c r="A284" s="216">
        <v>886</v>
      </c>
      <c r="B284" s="183" t="s">
        <v>280</v>
      </c>
      <c r="C284" s="189">
        <v>13322</v>
      </c>
      <c r="D284" s="189">
        <v>17761660.149406001</v>
      </c>
      <c r="E284" s="189">
        <v>0</v>
      </c>
      <c r="F284" s="189">
        <v>926162.5361213435</v>
      </c>
      <c r="G284" s="189">
        <v>18687822.685527343</v>
      </c>
      <c r="H284" s="193">
        <v>1074.69</v>
      </c>
      <c r="I284" s="188">
        <v>14317020.180000002</v>
      </c>
      <c r="J284" s="188">
        <v>4370802.5055273417</v>
      </c>
      <c r="K284" s="217">
        <v>397407.27869984269</v>
      </c>
      <c r="L284" s="189">
        <v>645286.63471631915</v>
      </c>
      <c r="M284" s="190">
        <v>0</v>
      </c>
      <c r="N284" s="190">
        <v>0</v>
      </c>
      <c r="O284" s="184">
        <v>5413496.4189435029</v>
      </c>
      <c r="P284" s="163">
        <v>2572917.8123111115</v>
      </c>
      <c r="Q284" s="163">
        <v>335426.78524337255</v>
      </c>
      <c r="R284" s="189">
        <v>8321841.0164979873</v>
      </c>
      <c r="T284" s="200"/>
      <c r="U284" s="241">
        <v>8321841.0164979873</v>
      </c>
      <c r="V284" s="244">
        <v>21317518.015471648</v>
      </c>
      <c r="W284" s="46">
        <f t="shared" si="9"/>
        <v>-12995676.99897366</v>
      </c>
      <c r="X284" s="46">
        <f t="shared" si="8"/>
        <v>-975.50495413403848</v>
      </c>
      <c r="Z284" s="155">
        <v>-66.847670644799209</v>
      </c>
      <c r="AA284" s="73">
        <v>-46.21147786631478</v>
      </c>
      <c r="AB284" s="73">
        <v>-21.21147786631478</v>
      </c>
      <c r="AC284" s="73">
        <v>0</v>
      </c>
      <c r="AD284" s="307">
        <v>0</v>
      </c>
    </row>
    <row r="285" spans="1:30" x14ac:dyDescent="0.2">
      <c r="A285" s="216">
        <v>887</v>
      </c>
      <c r="B285" s="183" t="s">
        <v>281</v>
      </c>
      <c r="C285" s="189">
        <v>4984</v>
      </c>
      <c r="D285" s="189">
        <v>5270607.8236279991</v>
      </c>
      <c r="E285" s="189">
        <v>0</v>
      </c>
      <c r="F285" s="189">
        <v>794188.70266212698</v>
      </c>
      <c r="G285" s="189">
        <v>6064796.5262901261</v>
      </c>
      <c r="H285" s="193">
        <v>1074.69</v>
      </c>
      <c r="I285" s="188">
        <v>5356254.96</v>
      </c>
      <c r="J285" s="188">
        <v>708541.56629012618</v>
      </c>
      <c r="K285" s="217">
        <v>181153.14277621941</v>
      </c>
      <c r="L285" s="189">
        <v>415177.9578499106</v>
      </c>
      <c r="M285" s="190">
        <v>0</v>
      </c>
      <c r="N285" s="190">
        <v>0</v>
      </c>
      <c r="O285" s="184">
        <v>1304872.6669162563</v>
      </c>
      <c r="P285" s="163">
        <v>1777725.6246133216</v>
      </c>
      <c r="Q285" s="163">
        <v>125489.19814239368</v>
      </c>
      <c r="R285" s="189">
        <v>3208087.4896719716</v>
      </c>
      <c r="T285" s="200"/>
      <c r="U285" s="241">
        <v>3208087.4896719716</v>
      </c>
      <c r="V285" s="244">
        <v>14372934.818396384</v>
      </c>
      <c r="W285" s="46">
        <f t="shared" si="9"/>
        <v>-11164847.328724412</v>
      </c>
      <c r="X285" s="46">
        <f t="shared" si="8"/>
        <v>-2240.1379070474341</v>
      </c>
      <c r="Z285" s="155">
        <v>124.13496595268276</v>
      </c>
      <c r="AA285" s="73">
        <v>94.771158731167191</v>
      </c>
      <c r="AB285" s="73">
        <v>69.771158731167191</v>
      </c>
      <c r="AC285" s="73">
        <v>44.771158731167191</v>
      </c>
      <c r="AD285" s="307">
        <v>19.771158731167191</v>
      </c>
    </row>
    <row r="286" spans="1:30" x14ac:dyDescent="0.2">
      <c r="A286" s="216">
        <v>889</v>
      </c>
      <c r="B286" s="183" t="s">
        <v>282</v>
      </c>
      <c r="C286" s="189">
        <v>2907</v>
      </c>
      <c r="D286" s="189">
        <v>3650718.619188</v>
      </c>
      <c r="E286" s="189">
        <v>0</v>
      </c>
      <c r="F286" s="189">
        <v>1602125.5557944735</v>
      </c>
      <c r="G286" s="189">
        <v>5252844.1749824733</v>
      </c>
      <c r="H286" s="193">
        <v>1074.69</v>
      </c>
      <c r="I286" s="188">
        <v>3124123.83</v>
      </c>
      <c r="J286" s="188">
        <v>2128720.3449824732</v>
      </c>
      <c r="K286" s="217">
        <v>201411.16361876347</v>
      </c>
      <c r="L286" s="189">
        <v>224144.17198546557</v>
      </c>
      <c r="M286" s="190">
        <v>0</v>
      </c>
      <c r="N286" s="190">
        <v>0</v>
      </c>
      <c r="O286" s="184">
        <v>2554275.6805867022</v>
      </c>
      <c r="P286" s="163">
        <v>902421.58916048426</v>
      </c>
      <c r="Q286" s="163">
        <v>73193.639446215573</v>
      </c>
      <c r="R286" s="189">
        <v>3529890.9091934022</v>
      </c>
      <c r="T286" s="200"/>
      <c r="U286" s="241">
        <v>3529890.9091934022</v>
      </c>
      <c r="V286" s="244">
        <v>12274064.682386236</v>
      </c>
      <c r="W286" s="46">
        <f t="shared" si="9"/>
        <v>-8744173.7731928341</v>
      </c>
      <c r="X286" s="46">
        <f t="shared" si="8"/>
        <v>-3007.9717142046211</v>
      </c>
      <c r="Z286" s="155">
        <v>71.177671288680244</v>
      </c>
      <c r="AA286" s="73">
        <v>41.813864067164644</v>
      </c>
      <c r="AB286" s="73">
        <v>16.813864067164644</v>
      </c>
      <c r="AC286" s="73">
        <v>0</v>
      </c>
      <c r="AD286" s="307">
        <v>0</v>
      </c>
    </row>
    <row r="287" spans="1:30" x14ac:dyDescent="0.2">
      <c r="A287" s="216">
        <v>890</v>
      </c>
      <c r="B287" s="183" t="s">
        <v>283</v>
      </c>
      <c r="C287" s="189">
        <v>1260</v>
      </c>
      <c r="D287" s="189">
        <v>1416775.3507719999</v>
      </c>
      <c r="E287" s="189">
        <v>0</v>
      </c>
      <c r="F287" s="189">
        <v>1357318.7721870472</v>
      </c>
      <c r="G287" s="189">
        <v>2774094.1229590471</v>
      </c>
      <c r="H287" s="193">
        <v>1074.69</v>
      </c>
      <c r="I287" s="188">
        <v>1354109.4000000001</v>
      </c>
      <c r="J287" s="188">
        <v>1419984.722959047</v>
      </c>
      <c r="K287" s="217">
        <v>925798.50264647987</v>
      </c>
      <c r="L287" s="189">
        <v>94685.418347771978</v>
      </c>
      <c r="M287" s="190">
        <v>0</v>
      </c>
      <c r="N287" s="190">
        <v>0</v>
      </c>
      <c r="O287" s="184">
        <v>2440468.6439532991</v>
      </c>
      <c r="P287" s="163">
        <v>363151.31569087552</v>
      </c>
      <c r="Q287" s="163">
        <v>31724.797283189415</v>
      </c>
      <c r="R287" s="189">
        <v>2835344.756927364</v>
      </c>
      <c r="T287" s="200"/>
      <c r="U287" s="241">
        <v>2835344.756927364</v>
      </c>
      <c r="V287" s="244">
        <v>7025258.9162657075</v>
      </c>
      <c r="W287" s="46">
        <f t="shared" si="9"/>
        <v>-4189914.1593383434</v>
      </c>
      <c r="X287" s="46">
        <f t="shared" si="8"/>
        <v>-3325.328697887574</v>
      </c>
      <c r="Z287" s="155">
        <v>211.78474071147554</v>
      </c>
      <c r="AA287" s="73">
        <v>182.42093348995996</v>
      </c>
      <c r="AB287" s="73">
        <v>157.42093348995996</v>
      </c>
      <c r="AC287" s="73">
        <v>132.42093348995996</v>
      </c>
      <c r="AD287" s="307">
        <v>107.42093348995996</v>
      </c>
    </row>
    <row r="288" spans="1:30" x14ac:dyDescent="0.2">
      <c r="A288" s="216">
        <v>892</v>
      </c>
      <c r="B288" s="183" t="s">
        <v>284</v>
      </c>
      <c r="C288" s="189">
        <v>3611</v>
      </c>
      <c r="D288" s="189">
        <v>6621985.9049519999</v>
      </c>
      <c r="E288" s="189">
        <v>0</v>
      </c>
      <c r="F288" s="189">
        <v>447451.76582245174</v>
      </c>
      <c r="G288" s="189">
        <v>7069437.6707744515</v>
      </c>
      <c r="H288" s="193">
        <v>1074.69</v>
      </c>
      <c r="I288" s="188">
        <v>3880705.5900000003</v>
      </c>
      <c r="J288" s="188">
        <v>3188732.0807744511</v>
      </c>
      <c r="K288" s="217">
        <v>130699.80385497421</v>
      </c>
      <c r="L288" s="189">
        <v>216634.55555653616</v>
      </c>
      <c r="M288" s="190">
        <v>0</v>
      </c>
      <c r="N288" s="190">
        <v>0</v>
      </c>
      <c r="O288" s="184">
        <v>3536066.4401859613</v>
      </c>
      <c r="P288" s="163">
        <v>1621024.0756656008</v>
      </c>
      <c r="Q288" s="163">
        <v>90919.240467934113</v>
      </c>
      <c r="R288" s="189">
        <v>5248009.7563194958</v>
      </c>
      <c r="T288" s="200"/>
      <c r="U288" s="241">
        <v>5248009.7563194958</v>
      </c>
      <c r="V288" s="244">
        <v>10205248.327981038</v>
      </c>
      <c r="W288" s="46">
        <f t="shared" si="9"/>
        <v>-4957238.5716615422</v>
      </c>
      <c r="X288" s="46">
        <f t="shared" si="8"/>
        <v>-1372.8159987985439</v>
      </c>
      <c r="Z288" s="155">
        <v>-48.657110968014791</v>
      </c>
      <c r="AA288" s="73">
        <v>-28.020918189530377</v>
      </c>
      <c r="AB288" s="73">
        <v>-3.0209181895303772</v>
      </c>
      <c r="AC288" s="73">
        <v>0</v>
      </c>
      <c r="AD288" s="307">
        <v>0</v>
      </c>
    </row>
    <row r="289" spans="1:30" x14ac:dyDescent="0.2">
      <c r="A289" s="216">
        <v>893</v>
      </c>
      <c r="B289" s="183" t="s">
        <v>285</v>
      </c>
      <c r="C289" s="189">
        <v>7533</v>
      </c>
      <c r="D289" s="189">
        <v>9942251.1873500012</v>
      </c>
      <c r="E289" s="189">
        <v>0</v>
      </c>
      <c r="F289" s="189">
        <v>3374962.9878351809</v>
      </c>
      <c r="G289" s="189">
        <v>13317214.175185181</v>
      </c>
      <c r="H289" s="193">
        <v>1074.69</v>
      </c>
      <c r="I289" s="188">
        <v>8095639.7700000005</v>
      </c>
      <c r="J289" s="188">
        <v>5221574.4051851807</v>
      </c>
      <c r="K289" s="217">
        <v>122215.64435808791</v>
      </c>
      <c r="L289" s="189">
        <v>560905.40384307667</v>
      </c>
      <c r="M289" s="190">
        <v>0</v>
      </c>
      <c r="N289" s="190">
        <v>0</v>
      </c>
      <c r="O289" s="184">
        <v>5904695.4533863459</v>
      </c>
      <c r="P289" s="163">
        <v>501980.16310676228</v>
      </c>
      <c r="Q289" s="163">
        <v>189668.96661449672</v>
      </c>
      <c r="R289" s="189">
        <v>6596344.5831076046</v>
      </c>
      <c r="T289" s="200"/>
      <c r="U289" s="241">
        <v>6596344.5831076046</v>
      </c>
      <c r="V289" s="244">
        <v>17147773.900065172</v>
      </c>
      <c r="W289" s="46">
        <f t="shared" si="9"/>
        <v>-10551429.316957567</v>
      </c>
      <c r="X289" s="46">
        <f t="shared" si="8"/>
        <v>-1400.6941878345369</v>
      </c>
      <c r="Z289" s="155">
        <v>-164.28616522413611</v>
      </c>
      <c r="AA289" s="73">
        <v>-143.64997244565168</v>
      </c>
      <c r="AB289" s="73">
        <v>-118.64997244565168</v>
      </c>
      <c r="AC289" s="73">
        <v>-93.649972445651684</v>
      </c>
      <c r="AD289" s="307">
        <v>-68.649972445651684</v>
      </c>
    </row>
    <row r="290" spans="1:30" x14ac:dyDescent="0.2">
      <c r="A290" s="216">
        <v>895</v>
      </c>
      <c r="B290" s="183" t="s">
        <v>286</v>
      </c>
      <c r="C290" s="189">
        <v>15567</v>
      </c>
      <c r="D290" s="189">
        <v>16566242.747746</v>
      </c>
      <c r="E290" s="189">
        <v>0</v>
      </c>
      <c r="F290" s="189">
        <v>1309848.3709947532</v>
      </c>
      <c r="G290" s="189">
        <v>17876091.118740752</v>
      </c>
      <c r="H290" s="193">
        <v>1074.69</v>
      </c>
      <c r="I290" s="188">
        <v>16729699.23</v>
      </c>
      <c r="J290" s="188">
        <v>1146391.8887407519</v>
      </c>
      <c r="K290" s="217">
        <v>460094.03301654093</v>
      </c>
      <c r="L290" s="189">
        <v>851550.02542533423</v>
      </c>
      <c r="M290" s="190">
        <v>0</v>
      </c>
      <c r="N290" s="190">
        <v>0</v>
      </c>
      <c r="O290" s="184">
        <v>2458035.9471826274</v>
      </c>
      <c r="P290" s="163">
        <v>691210.35113506403</v>
      </c>
      <c r="Q290" s="163">
        <v>391952.31691064255</v>
      </c>
      <c r="R290" s="189">
        <v>3541198.615228334</v>
      </c>
      <c r="T290" s="200"/>
      <c r="U290" s="241">
        <v>3541198.615228334</v>
      </c>
      <c r="V290" s="244">
        <v>26184719.435152236</v>
      </c>
      <c r="W290" s="46">
        <f t="shared" si="9"/>
        <v>-22643520.819923904</v>
      </c>
      <c r="X290" s="46">
        <f t="shared" si="8"/>
        <v>-1454.5847510711058</v>
      </c>
      <c r="Z290" s="155">
        <v>-34.547240178528696</v>
      </c>
      <c r="AA290" s="73">
        <v>-13.911047400044282</v>
      </c>
      <c r="AB290" s="73">
        <v>0</v>
      </c>
      <c r="AC290" s="73">
        <v>0</v>
      </c>
      <c r="AD290" s="307">
        <v>0</v>
      </c>
    </row>
    <row r="291" spans="1:30" x14ac:dyDescent="0.2">
      <c r="A291" s="216">
        <v>905</v>
      </c>
      <c r="B291" s="183" t="s">
        <v>287</v>
      </c>
      <c r="C291" s="189">
        <v>66965</v>
      </c>
      <c r="D291" s="189">
        <v>80559603.560982004</v>
      </c>
      <c r="E291" s="189">
        <v>0</v>
      </c>
      <c r="F291" s="189">
        <v>15437271.571460934</v>
      </c>
      <c r="G291" s="189">
        <v>95996875.132442936</v>
      </c>
      <c r="H291" s="193">
        <v>1074.69</v>
      </c>
      <c r="I291" s="188">
        <v>71966615.850000009</v>
      </c>
      <c r="J291" s="188">
        <v>24030259.282442927</v>
      </c>
      <c r="K291" s="217">
        <v>2037115.8092737733</v>
      </c>
      <c r="L291" s="189">
        <v>3335921.4557844056</v>
      </c>
      <c r="M291" s="190">
        <v>0</v>
      </c>
      <c r="N291" s="190">
        <v>0</v>
      </c>
      <c r="O291" s="184">
        <v>29403296.547501106</v>
      </c>
      <c r="P291" s="163">
        <v>-1392435.2425822779</v>
      </c>
      <c r="Q291" s="163">
        <v>1686072.2619593486</v>
      </c>
      <c r="R291" s="189">
        <v>29696933.566878177</v>
      </c>
      <c r="T291" s="200"/>
      <c r="U291" s="241">
        <v>29696933.566878177</v>
      </c>
      <c r="V291" s="244">
        <v>83858023.191166773</v>
      </c>
      <c r="W291" s="46">
        <f t="shared" si="9"/>
        <v>-54161089.624288596</v>
      </c>
      <c r="X291" s="46">
        <f t="shared" si="8"/>
        <v>-808.79697788827889</v>
      </c>
      <c r="Z291" s="155">
        <v>-144.79311089639179</v>
      </c>
      <c r="AA291" s="73">
        <v>-124.15691811790737</v>
      </c>
      <c r="AB291" s="73">
        <v>-99.156918117907367</v>
      </c>
      <c r="AC291" s="73">
        <v>-74.156918117907367</v>
      </c>
      <c r="AD291" s="307">
        <v>-49.156918117907367</v>
      </c>
    </row>
    <row r="292" spans="1:30" x14ac:dyDescent="0.2">
      <c r="A292" s="216">
        <v>908</v>
      </c>
      <c r="B292" s="183" t="s">
        <v>288</v>
      </c>
      <c r="C292" s="189">
        <v>21162</v>
      </c>
      <c r="D292" s="189">
        <v>26414816.408928003</v>
      </c>
      <c r="E292" s="189">
        <v>0</v>
      </c>
      <c r="F292" s="189">
        <v>1693932.161579167</v>
      </c>
      <c r="G292" s="189">
        <v>28108748.570507169</v>
      </c>
      <c r="H292" s="193">
        <v>1074.69</v>
      </c>
      <c r="I292" s="188">
        <v>22742589.780000001</v>
      </c>
      <c r="J292" s="188">
        <v>5366158.7905071676</v>
      </c>
      <c r="K292" s="217">
        <v>785549.61307634308</v>
      </c>
      <c r="L292" s="189">
        <v>899719.15399756795</v>
      </c>
      <c r="M292" s="190">
        <v>0</v>
      </c>
      <c r="N292" s="190">
        <v>0</v>
      </c>
      <c r="O292" s="184">
        <v>7051427.5575810783</v>
      </c>
      <c r="P292" s="163">
        <v>2800020.5015454888</v>
      </c>
      <c r="Q292" s="163">
        <v>532825.52389432886</v>
      </c>
      <c r="R292" s="189">
        <v>10384273.583020896</v>
      </c>
      <c r="T292" s="200"/>
      <c r="U292" s="241">
        <v>10384273.583020896</v>
      </c>
      <c r="V292" s="244">
        <v>36877166.946108617</v>
      </c>
      <c r="W292" s="46">
        <f t="shared" si="9"/>
        <v>-26492893.363087721</v>
      </c>
      <c r="X292" s="46">
        <f t="shared" si="8"/>
        <v>-1251.9087686933051</v>
      </c>
      <c r="Z292" s="155">
        <v>41.279848006915678</v>
      </c>
      <c r="AA292" s="73">
        <v>11.916040785400092</v>
      </c>
      <c r="AB292" s="73">
        <v>0</v>
      </c>
      <c r="AC292" s="73">
        <v>0</v>
      </c>
      <c r="AD292" s="307">
        <v>0</v>
      </c>
    </row>
    <row r="293" spans="1:30" x14ac:dyDescent="0.2">
      <c r="A293" s="216">
        <v>911</v>
      </c>
      <c r="B293" s="183" t="s">
        <v>289</v>
      </c>
      <c r="C293" s="189">
        <v>2362</v>
      </c>
      <c r="D293" s="189">
        <v>2391642.7142740004</v>
      </c>
      <c r="E293" s="189">
        <v>0</v>
      </c>
      <c r="F293" s="189">
        <v>803227.83217883552</v>
      </c>
      <c r="G293" s="189">
        <v>3194870.5464528361</v>
      </c>
      <c r="H293" s="193">
        <v>1074.69</v>
      </c>
      <c r="I293" s="188">
        <v>2538417.7800000003</v>
      </c>
      <c r="J293" s="188">
        <v>656452.76645283587</v>
      </c>
      <c r="K293" s="217">
        <v>311568.2972234661</v>
      </c>
      <c r="L293" s="189">
        <v>189783.79750132322</v>
      </c>
      <c r="M293" s="190">
        <v>0</v>
      </c>
      <c r="N293" s="190">
        <v>0</v>
      </c>
      <c r="O293" s="184">
        <v>1157804.8611776251</v>
      </c>
      <c r="P293" s="163">
        <v>825579.65912306146</v>
      </c>
      <c r="Q293" s="163">
        <v>59471.405700709045</v>
      </c>
      <c r="R293" s="189">
        <v>2042855.9260013956</v>
      </c>
      <c r="T293" s="200"/>
      <c r="U293" s="241">
        <v>2042855.9260013956</v>
      </c>
      <c r="V293" s="244">
        <v>10296149.691019576</v>
      </c>
      <c r="W293" s="46">
        <f t="shared" si="9"/>
        <v>-8253293.76501818</v>
      </c>
      <c r="X293" s="46">
        <f t="shared" si="8"/>
        <v>-3494.1971909475783</v>
      </c>
      <c r="Z293" s="155">
        <v>90.757487919587845</v>
      </c>
      <c r="AA293" s="73">
        <v>61.393680698072274</v>
      </c>
      <c r="AB293" s="73">
        <v>36.393680698072274</v>
      </c>
      <c r="AC293" s="73">
        <v>11.393680698072274</v>
      </c>
      <c r="AD293" s="307">
        <v>0</v>
      </c>
    </row>
    <row r="294" spans="1:30" x14ac:dyDescent="0.2">
      <c r="A294" s="216">
        <v>915</v>
      </c>
      <c r="B294" s="183" t="s">
        <v>290</v>
      </c>
      <c r="C294" s="189">
        <v>21860</v>
      </c>
      <c r="D294" s="189">
        <v>22425828.301085997</v>
      </c>
      <c r="E294" s="189">
        <v>0</v>
      </c>
      <c r="F294" s="189">
        <v>1945141.0469861818</v>
      </c>
      <c r="G294" s="189">
        <v>24370969.348072179</v>
      </c>
      <c r="H294" s="193">
        <v>1074.69</v>
      </c>
      <c r="I294" s="188">
        <v>23492723.400000002</v>
      </c>
      <c r="J294" s="188">
        <v>878245.94807217643</v>
      </c>
      <c r="K294" s="217">
        <v>916188.66946260293</v>
      </c>
      <c r="L294" s="189">
        <v>1212378.0174771093</v>
      </c>
      <c r="M294" s="190">
        <v>0</v>
      </c>
      <c r="N294" s="190">
        <v>0</v>
      </c>
      <c r="O294" s="184">
        <v>3006812.635011889</v>
      </c>
      <c r="P294" s="163">
        <v>4175263.8122862005</v>
      </c>
      <c r="Q294" s="163">
        <v>550400.05445279414</v>
      </c>
      <c r="R294" s="189">
        <v>7732476.5017508827</v>
      </c>
      <c r="T294" s="200"/>
      <c r="U294" s="241">
        <v>7732476.5017508827</v>
      </c>
      <c r="V294" s="244">
        <v>52109585.769858949</v>
      </c>
      <c r="W294" s="46">
        <f t="shared" si="9"/>
        <v>-44377109.26810807</v>
      </c>
      <c r="X294" s="46">
        <f t="shared" si="8"/>
        <v>-2030.0598933260783</v>
      </c>
      <c r="Z294" s="155">
        <v>166.81433371614943</v>
      </c>
      <c r="AA294" s="73">
        <v>137.45052649463386</v>
      </c>
      <c r="AB294" s="73">
        <v>112.45052649463386</v>
      </c>
      <c r="AC294" s="73">
        <v>87.450526494633863</v>
      </c>
      <c r="AD294" s="307">
        <v>62.450526494633863</v>
      </c>
    </row>
    <row r="295" spans="1:30" x14ac:dyDescent="0.2">
      <c r="A295" s="216">
        <v>918</v>
      </c>
      <c r="B295" s="183" t="s">
        <v>291</v>
      </c>
      <c r="C295" s="189">
        <v>2339</v>
      </c>
      <c r="D295" s="189">
        <v>2583458.0053040003</v>
      </c>
      <c r="E295" s="189">
        <v>0</v>
      </c>
      <c r="F295" s="189">
        <v>288752.78118419525</v>
      </c>
      <c r="G295" s="189">
        <v>2872210.7864881954</v>
      </c>
      <c r="H295" s="193">
        <v>1074.69</v>
      </c>
      <c r="I295" s="188">
        <v>2513699.91</v>
      </c>
      <c r="J295" s="188">
        <v>358510.87648819527</v>
      </c>
      <c r="K295" s="217">
        <v>61796.262789341155</v>
      </c>
      <c r="L295" s="189">
        <v>187893.37196039091</v>
      </c>
      <c r="M295" s="190">
        <v>0</v>
      </c>
      <c r="N295" s="190">
        <v>0</v>
      </c>
      <c r="O295" s="184">
        <v>608200.51123792736</v>
      </c>
      <c r="P295" s="163">
        <v>800176.98367092549</v>
      </c>
      <c r="Q295" s="163">
        <v>58892.302258238131</v>
      </c>
      <c r="R295" s="189">
        <v>1467269.7971670912</v>
      </c>
      <c r="T295" s="200"/>
      <c r="U295" s="241">
        <v>1467269.7971670912</v>
      </c>
      <c r="V295" s="244">
        <v>6252506.5550760385</v>
      </c>
      <c r="W295" s="46">
        <f t="shared" si="9"/>
        <v>-4785236.7579089478</v>
      </c>
      <c r="X295" s="46">
        <f t="shared" si="8"/>
        <v>-2045.8472671692807</v>
      </c>
      <c r="Z295" s="155">
        <v>-289.2827294229246</v>
      </c>
      <c r="AA295" s="73">
        <v>-268.64653664444018</v>
      </c>
      <c r="AB295" s="73">
        <v>-243.64653664444018</v>
      </c>
      <c r="AC295" s="73">
        <v>-218.64653664444018</v>
      </c>
      <c r="AD295" s="307">
        <v>-193.64653664444018</v>
      </c>
    </row>
    <row r="296" spans="1:30" x14ac:dyDescent="0.2">
      <c r="A296" s="216">
        <v>921</v>
      </c>
      <c r="B296" s="183" t="s">
        <v>292</v>
      </c>
      <c r="C296" s="189">
        <v>2244</v>
      </c>
      <c r="D296" s="189">
        <v>1900542.372492</v>
      </c>
      <c r="E296" s="189">
        <v>0</v>
      </c>
      <c r="F296" s="189">
        <v>509963.34679392196</v>
      </c>
      <c r="G296" s="189">
        <v>2410505.7192859221</v>
      </c>
      <c r="H296" s="193">
        <v>1074.69</v>
      </c>
      <c r="I296" s="188">
        <v>2411604.3600000003</v>
      </c>
      <c r="J296" s="188">
        <v>-1098.6407140782103</v>
      </c>
      <c r="K296" s="217">
        <v>177588.2916962473</v>
      </c>
      <c r="L296" s="189">
        <v>212665.66528569869</v>
      </c>
      <c r="M296" s="190">
        <v>0</v>
      </c>
      <c r="N296" s="190">
        <v>0</v>
      </c>
      <c r="O296" s="184">
        <v>389155.31626786781</v>
      </c>
      <c r="P296" s="163">
        <v>1117677.0369431311</v>
      </c>
      <c r="Q296" s="163">
        <v>56500.353256727816</v>
      </c>
      <c r="R296" s="189">
        <v>1563332.7064677267</v>
      </c>
      <c r="T296" s="200"/>
      <c r="U296" s="241">
        <v>1563332.7064677267</v>
      </c>
      <c r="V296" s="244">
        <v>10240307.971149553</v>
      </c>
      <c r="W296" s="46">
        <f t="shared" si="9"/>
        <v>-8676975.2646818254</v>
      </c>
      <c r="X296" s="46">
        <f t="shared" si="8"/>
        <v>-3866.7447703573198</v>
      </c>
      <c r="Z296" s="155">
        <v>41.378546696007881</v>
      </c>
      <c r="AA296" s="73">
        <v>12.014739474492295</v>
      </c>
      <c r="AB296" s="73">
        <v>0</v>
      </c>
      <c r="AC296" s="73">
        <v>0</v>
      </c>
      <c r="AD296" s="307">
        <v>0</v>
      </c>
    </row>
    <row r="297" spans="1:30" x14ac:dyDescent="0.2">
      <c r="A297" s="216">
        <v>922</v>
      </c>
      <c r="B297" s="183" t="s">
        <v>293</v>
      </c>
      <c r="C297" s="189">
        <v>4492</v>
      </c>
      <c r="D297" s="189">
        <v>7771055.8727679998</v>
      </c>
      <c r="E297" s="189">
        <v>0</v>
      </c>
      <c r="F297" s="189">
        <v>448221.00929331675</v>
      </c>
      <c r="G297" s="189">
        <v>8219276.8820613166</v>
      </c>
      <c r="H297" s="193">
        <v>1074.69</v>
      </c>
      <c r="I297" s="188">
        <v>4827507.4800000004</v>
      </c>
      <c r="J297" s="188">
        <v>3391769.4020613162</v>
      </c>
      <c r="K297" s="217">
        <v>128567.78502833078</v>
      </c>
      <c r="L297" s="189">
        <v>250058.44821974548</v>
      </c>
      <c r="M297" s="190">
        <v>0</v>
      </c>
      <c r="N297" s="190">
        <v>0</v>
      </c>
      <c r="O297" s="184">
        <v>3770395.6353093926</v>
      </c>
      <c r="P297" s="163">
        <v>1267633.9105467952</v>
      </c>
      <c r="Q297" s="163">
        <v>113101.42015562448</v>
      </c>
      <c r="R297" s="189">
        <v>5151130.9660118129</v>
      </c>
      <c r="T297" s="200"/>
      <c r="U297" s="241">
        <v>5151130.9660118129</v>
      </c>
      <c r="V297" s="244">
        <v>9555923.1948758177</v>
      </c>
      <c r="W297" s="46">
        <f t="shared" si="9"/>
        <v>-4404792.2288640048</v>
      </c>
      <c r="X297" s="46">
        <f t="shared" si="8"/>
        <v>-980.5859814924321</v>
      </c>
      <c r="Z297" s="155">
        <v>-184.48825611833473</v>
      </c>
      <c r="AA297" s="73">
        <v>-163.8520633398503</v>
      </c>
      <c r="AB297" s="73">
        <v>-138.8520633398503</v>
      </c>
      <c r="AC297" s="73">
        <v>-113.8520633398503</v>
      </c>
      <c r="AD297" s="307">
        <v>-88.852063339850304</v>
      </c>
    </row>
    <row r="298" spans="1:30" x14ac:dyDescent="0.2">
      <c r="A298" s="216">
        <v>924</v>
      </c>
      <c r="B298" s="183" t="s">
        <v>294</v>
      </c>
      <c r="C298" s="189">
        <v>3342</v>
      </c>
      <c r="D298" s="189">
        <v>4107836.7714559999</v>
      </c>
      <c r="E298" s="189">
        <v>0</v>
      </c>
      <c r="F298" s="189">
        <v>625222.50472297252</v>
      </c>
      <c r="G298" s="189">
        <v>4733059.2761789728</v>
      </c>
      <c r="H298" s="193">
        <v>1074.69</v>
      </c>
      <c r="I298" s="188">
        <v>3591613.98</v>
      </c>
      <c r="J298" s="188">
        <v>1141445.2961789728</v>
      </c>
      <c r="K298" s="217">
        <v>103202.44619080279</v>
      </c>
      <c r="L298" s="189">
        <v>271230.91194124857</v>
      </c>
      <c r="M298" s="190">
        <v>0</v>
      </c>
      <c r="N298" s="190">
        <v>0</v>
      </c>
      <c r="O298" s="184">
        <v>1515878.6543110241</v>
      </c>
      <c r="P298" s="163">
        <v>1195775.9319152669</v>
      </c>
      <c r="Q298" s="163">
        <v>84146.248032078598</v>
      </c>
      <c r="R298" s="189">
        <v>2795800.8342583696</v>
      </c>
      <c r="T298" s="200"/>
      <c r="U298" s="241">
        <v>2795800.8342583696</v>
      </c>
      <c r="V298" s="244">
        <v>9913419.0007512532</v>
      </c>
      <c r="W298" s="46">
        <f t="shared" si="9"/>
        <v>-7117618.1664928831</v>
      </c>
      <c r="X298" s="46">
        <f t="shared" si="8"/>
        <v>-2129.7481048751893</v>
      </c>
      <c r="Z298" s="155">
        <v>124.7103379062039</v>
      </c>
      <c r="AA298" s="73">
        <v>95.346530684688332</v>
      </c>
      <c r="AB298" s="73">
        <v>70.346530684688332</v>
      </c>
      <c r="AC298" s="73">
        <v>45.346530684688332</v>
      </c>
      <c r="AD298" s="307">
        <v>20.346530684688332</v>
      </c>
    </row>
    <row r="299" spans="1:30" x14ac:dyDescent="0.2">
      <c r="A299" s="216">
        <v>925</v>
      </c>
      <c r="B299" s="183" t="s">
        <v>295</v>
      </c>
      <c r="C299" s="189">
        <v>3816</v>
      </c>
      <c r="D299" s="189">
        <v>4570076.8130559996</v>
      </c>
      <c r="E299" s="189">
        <v>0</v>
      </c>
      <c r="F299" s="189">
        <v>1059382.8381086967</v>
      </c>
      <c r="G299" s="189">
        <v>5629459.6511646966</v>
      </c>
      <c r="H299" s="193">
        <v>1074.69</v>
      </c>
      <c r="I299" s="188">
        <v>4101017.04</v>
      </c>
      <c r="J299" s="188">
        <v>1528442.6111646965</v>
      </c>
      <c r="K299" s="217">
        <v>146153.23301876013</v>
      </c>
      <c r="L299" s="189">
        <v>310023.92253912525</v>
      </c>
      <c r="M299" s="190">
        <v>0</v>
      </c>
      <c r="N299" s="190">
        <v>0</v>
      </c>
      <c r="O299" s="184">
        <v>1984619.7667225818</v>
      </c>
      <c r="P299" s="163">
        <v>739652.06020431861</v>
      </c>
      <c r="Q299" s="163">
        <v>96080.814629087938</v>
      </c>
      <c r="R299" s="189">
        <v>2820352.6415559887</v>
      </c>
      <c r="T299" s="200"/>
      <c r="U299" s="241">
        <v>2820352.6415559887</v>
      </c>
      <c r="V299" s="244">
        <v>10838307.478268074</v>
      </c>
      <c r="W299" s="46">
        <f t="shared" si="9"/>
        <v>-8017954.8367120847</v>
      </c>
      <c r="X299" s="46">
        <f t="shared" si="8"/>
        <v>-2101.1412045891207</v>
      </c>
      <c r="Z299" s="155">
        <v>66.975233395046416</v>
      </c>
      <c r="AA299" s="73">
        <v>37.611426173530845</v>
      </c>
      <c r="AB299" s="73">
        <v>12.611426173530845</v>
      </c>
      <c r="AC299" s="73">
        <v>0</v>
      </c>
      <c r="AD299" s="307">
        <v>0</v>
      </c>
    </row>
    <row r="300" spans="1:30" x14ac:dyDescent="0.2">
      <c r="A300" s="216">
        <v>927</v>
      </c>
      <c r="B300" s="183" t="s">
        <v>296</v>
      </c>
      <c r="C300" s="189">
        <v>28995</v>
      </c>
      <c r="D300" s="189">
        <v>43762353.975676</v>
      </c>
      <c r="E300" s="189">
        <v>0</v>
      </c>
      <c r="F300" s="189">
        <v>3263754.3037427599</v>
      </c>
      <c r="G300" s="189">
        <v>47026108.279418759</v>
      </c>
      <c r="H300" s="193">
        <v>1074.69</v>
      </c>
      <c r="I300" s="188">
        <v>31160636.550000001</v>
      </c>
      <c r="J300" s="188">
        <v>15865471.729418758</v>
      </c>
      <c r="K300" s="217">
        <v>800900.54549314536</v>
      </c>
      <c r="L300" s="189">
        <v>1144247.8684431722</v>
      </c>
      <c r="M300" s="190">
        <v>0</v>
      </c>
      <c r="N300" s="190">
        <v>0</v>
      </c>
      <c r="O300" s="184">
        <v>17810620.143355075</v>
      </c>
      <c r="P300" s="163">
        <v>280862.39551683742</v>
      </c>
      <c r="Q300" s="163">
        <v>730048.01367148978</v>
      </c>
      <c r="R300" s="189">
        <v>18821530.552543405</v>
      </c>
      <c r="S300" s="218">
        <v>-2</v>
      </c>
      <c r="T300" s="200">
        <v>-1311.1065974371081</v>
      </c>
      <c r="U300" s="241">
        <v>18820232.292115569</v>
      </c>
      <c r="V300" s="244">
        <v>29317754.028549619</v>
      </c>
      <c r="W300" s="46">
        <f t="shared" si="9"/>
        <v>-10497521.73643405</v>
      </c>
      <c r="X300" s="46">
        <f t="shared" si="8"/>
        <v>-362.04592986494396</v>
      </c>
      <c r="Z300" s="155">
        <v>-32.984869726554955</v>
      </c>
      <c r="AA300" s="73">
        <v>-12.348676948070541</v>
      </c>
      <c r="AB300" s="73">
        <v>0</v>
      </c>
      <c r="AC300" s="73">
        <v>0</v>
      </c>
      <c r="AD300" s="307">
        <v>0</v>
      </c>
    </row>
    <row r="301" spans="1:30" x14ac:dyDescent="0.2">
      <c r="A301" s="216">
        <v>931</v>
      </c>
      <c r="B301" s="183" t="s">
        <v>297</v>
      </c>
      <c r="C301" s="189">
        <v>6780</v>
      </c>
      <c r="D301" s="189">
        <v>6419650.97217</v>
      </c>
      <c r="E301" s="189">
        <v>0</v>
      </c>
      <c r="F301" s="189">
        <v>1406456.1322888904</v>
      </c>
      <c r="G301" s="189">
        <v>7826107.1044588909</v>
      </c>
      <c r="H301" s="193">
        <v>1074.69</v>
      </c>
      <c r="I301" s="188">
        <v>7286398.2000000002</v>
      </c>
      <c r="J301" s="188">
        <v>539708.90445889067</v>
      </c>
      <c r="K301" s="217">
        <v>694608.8878028593</v>
      </c>
      <c r="L301" s="189">
        <v>527623.02691584395</v>
      </c>
      <c r="M301" s="190">
        <v>0</v>
      </c>
      <c r="N301" s="190">
        <v>0</v>
      </c>
      <c r="O301" s="184">
        <v>1761940.819177594</v>
      </c>
      <c r="P301" s="163">
        <v>2254217.3743595034</v>
      </c>
      <c r="Q301" s="163">
        <v>170709.6234762097</v>
      </c>
      <c r="R301" s="189">
        <v>4186867.817013307</v>
      </c>
      <c r="T301" s="200"/>
      <c r="U301" s="241">
        <v>4186867.817013307</v>
      </c>
      <c r="V301" s="244">
        <v>24319331.229496803</v>
      </c>
      <c r="W301" s="46">
        <f t="shared" si="9"/>
        <v>-20132463.412483495</v>
      </c>
      <c r="X301" s="46">
        <f t="shared" si="8"/>
        <v>-2969.3898838471232</v>
      </c>
      <c r="Z301" s="155">
        <v>86.236677865266699</v>
      </c>
      <c r="AA301" s="73">
        <v>56.872870643751128</v>
      </c>
      <c r="AB301" s="73">
        <v>31.872870643751128</v>
      </c>
      <c r="AC301" s="73">
        <v>6.8728706437511278</v>
      </c>
      <c r="AD301" s="307">
        <v>0</v>
      </c>
    </row>
    <row r="302" spans="1:30" x14ac:dyDescent="0.2">
      <c r="A302" s="216">
        <v>934</v>
      </c>
      <c r="B302" s="183" t="s">
        <v>298</v>
      </c>
      <c r="C302" s="189">
        <v>3106</v>
      </c>
      <c r="D302" s="189">
        <v>3777293.8349720007</v>
      </c>
      <c r="E302" s="189">
        <v>0</v>
      </c>
      <c r="F302" s="189">
        <v>365105.20012931031</v>
      </c>
      <c r="G302" s="189">
        <v>4142399.0351013108</v>
      </c>
      <c r="H302" s="193">
        <v>1074.69</v>
      </c>
      <c r="I302" s="188">
        <v>3337987.14</v>
      </c>
      <c r="J302" s="188">
        <v>804411.89510131069</v>
      </c>
      <c r="K302" s="217">
        <v>90279.394890336771</v>
      </c>
      <c r="L302" s="189">
        <v>207680.84935737166</v>
      </c>
      <c r="M302" s="190">
        <v>0</v>
      </c>
      <c r="N302" s="190">
        <v>0</v>
      </c>
      <c r="O302" s="184">
        <v>1102372.1393490192</v>
      </c>
      <c r="P302" s="163">
        <v>1108994.6815303012</v>
      </c>
      <c r="Q302" s="163">
        <v>78204.143144116126</v>
      </c>
      <c r="R302" s="189">
        <v>2289570.9640234369</v>
      </c>
      <c r="T302" s="200"/>
      <c r="U302" s="241">
        <v>2289570.9640234369</v>
      </c>
      <c r="V302" s="244">
        <v>9094427.770369526</v>
      </c>
      <c r="W302" s="46">
        <f t="shared" si="9"/>
        <v>-6804856.8063460886</v>
      </c>
      <c r="X302" s="46">
        <f t="shared" si="8"/>
        <v>-2190.8746961835445</v>
      </c>
      <c r="Z302" s="155">
        <v>118.20114027219097</v>
      </c>
      <c r="AA302" s="73">
        <v>88.837333050675397</v>
      </c>
      <c r="AB302" s="73">
        <v>63.837333050675397</v>
      </c>
      <c r="AC302" s="73">
        <v>38.837333050675397</v>
      </c>
      <c r="AD302" s="307">
        <v>13.837333050675397</v>
      </c>
    </row>
    <row r="303" spans="1:30" x14ac:dyDescent="0.2">
      <c r="A303" s="216">
        <v>935</v>
      </c>
      <c r="B303" s="183" t="s">
        <v>299</v>
      </c>
      <c r="C303" s="189">
        <v>3399</v>
      </c>
      <c r="D303" s="189">
        <v>3552729.6843459997</v>
      </c>
      <c r="E303" s="189">
        <v>0</v>
      </c>
      <c r="F303" s="189">
        <v>809294.65283763933</v>
      </c>
      <c r="G303" s="189">
        <v>4362024.3371836394</v>
      </c>
      <c r="H303" s="193">
        <v>1074.69</v>
      </c>
      <c r="I303" s="188">
        <v>3652871.31</v>
      </c>
      <c r="J303" s="188">
        <v>709153.02718363935</v>
      </c>
      <c r="K303" s="217">
        <v>97663.910560772667</v>
      </c>
      <c r="L303" s="189">
        <v>239462.03291301386</v>
      </c>
      <c r="M303" s="190">
        <v>0</v>
      </c>
      <c r="N303" s="190">
        <v>0</v>
      </c>
      <c r="O303" s="184">
        <v>1046278.9706574258</v>
      </c>
      <c r="P303" s="163">
        <v>913003.86345346237</v>
      </c>
      <c r="Q303" s="163">
        <v>85581.417432984774</v>
      </c>
      <c r="R303" s="189">
        <v>2044864.251543873</v>
      </c>
      <c r="T303" s="200"/>
      <c r="U303" s="241">
        <v>2044864.251543873</v>
      </c>
      <c r="V303" s="244">
        <v>9615650.2966299038</v>
      </c>
      <c r="W303" s="46">
        <f t="shared" si="9"/>
        <v>-7570786.0450860308</v>
      </c>
      <c r="X303" s="46">
        <f t="shared" si="8"/>
        <v>-2227.3568829320479</v>
      </c>
      <c r="Z303" s="155">
        <v>212.66647985956268</v>
      </c>
      <c r="AA303" s="73">
        <v>183.30267263804711</v>
      </c>
      <c r="AB303" s="73">
        <v>158.30267263804711</v>
      </c>
      <c r="AC303" s="73">
        <v>133.30267263804711</v>
      </c>
      <c r="AD303" s="307">
        <v>108.30267263804711</v>
      </c>
    </row>
    <row r="304" spans="1:30" x14ac:dyDescent="0.2">
      <c r="A304" s="216">
        <v>936</v>
      </c>
      <c r="B304" s="183" t="s">
        <v>300</v>
      </c>
      <c r="C304" s="189">
        <v>7157</v>
      </c>
      <c r="D304" s="189">
        <v>7190567.2433620002</v>
      </c>
      <c r="E304" s="189">
        <v>0</v>
      </c>
      <c r="F304" s="189">
        <v>1447157.2569566581</v>
      </c>
      <c r="G304" s="189">
        <v>8637724.5003186576</v>
      </c>
      <c r="H304" s="193">
        <v>1074.69</v>
      </c>
      <c r="I304" s="188">
        <v>7691556.3300000001</v>
      </c>
      <c r="J304" s="188">
        <v>946168.17031865753</v>
      </c>
      <c r="K304" s="217">
        <v>394030.2183284011</v>
      </c>
      <c r="L304" s="189">
        <v>566472.99691351457</v>
      </c>
      <c r="M304" s="190">
        <v>0</v>
      </c>
      <c r="N304" s="190">
        <v>0</v>
      </c>
      <c r="O304" s="184">
        <v>1906671.3855605731</v>
      </c>
      <c r="P304" s="163">
        <v>2400750.5163749633</v>
      </c>
      <c r="Q304" s="163">
        <v>180201.88425062431</v>
      </c>
      <c r="R304" s="189">
        <v>4487623.7861861605</v>
      </c>
      <c r="T304" s="200"/>
      <c r="U304" s="241">
        <v>4487623.7861861605</v>
      </c>
      <c r="V304" s="244">
        <v>23780714.46068573</v>
      </c>
      <c r="W304" s="46">
        <f t="shared" si="9"/>
        <v>-19293090.674499571</v>
      </c>
      <c r="X304" s="46">
        <f t="shared" si="8"/>
        <v>-2695.6952178985011</v>
      </c>
      <c r="Z304" s="155">
        <v>250.33569401317448</v>
      </c>
      <c r="AA304" s="73">
        <v>220.9718867916589</v>
      </c>
      <c r="AB304" s="73">
        <v>195.9718867916589</v>
      </c>
      <c r="AC304" s="73">
        <v>170.9718867916589</v>
      </c>
      <c r="AD304" s="307">
        <v>145.9718867916589</v>
      </c>
    </row>
    <row r="305" spans="1:30" x14ac:dyDescent="0.2">
      <c r="A305" s="216">
        <v>946</v>
      </c>
      <c r="B305" s="183" t="s">
        <v>301</v>
      </c>
      <c r="C305" s="189">
        <v>6705</v>
      </c>
      <c r="D305" s="189">
        <v>8426013.6830000002</v>
      </c>
      <c r="E305" s="189">
        <v>0</v>
      </c>
      <c r="F305" s="189">
        <v>2961398.378123052</v>
      </c>
      <c r="G305" s="189">
        <v>11387412.061123053</v>
      </c>
      <c r="H305" s="193">
        <v>1074.69</v>
      </c>
      <c r="I305" s="188">
        <v>7205796.4500000002</v>
      </c>
      <c r="J305" s="188">
        <v>4181615.6111230524</v>
      </c>
      <c r="K305" s="217">
        <v>125908.86621271484</v>
      </c>
      <c r="L305" s="189">
        <v>489691.50744918478</v>
      </c>
      <c r="M305" s="190">
        <v>0</v>
      </c>
      <c r="N305" s="190">
        <v>0</v>
      </c>
      <c r="O305" s="184">
        <v>4797215.9847849514</v>
      </c>
      <c r="P305" s="163">
        <v>1218088.062759083</v>
      </c>
      <c r="Q305" s="163">
        <v>168821.24268554366</v>
      </c>
      <c r="R305" s="189">
        <v>6184125.2902295776</v>
      </c>
      <c r="T305" s="200"/>
      <c r="U305" s="241">
        <v>6184125.2902295776</v>
      </c>
      <c r="V305" s="244">
        <v>17560040.159201808</v>
      </c>
      <c r="W305" s="46">
        <f t="shared" si="9"/>
        <v>-11375914.868972231</v>
      </c>
      <c r="X305" s="46">
        <f t="shared" si="8"/>
        <v>-1696.6315986535765</v>
      </c>
      <c r="Z305" s="155">
        <v>-46.094180898498564</v>
      </c>
      <c r="AA305" s="73">
        <v>-25.457988120014136</v>
      </c>
      <c r="AB305" s="73">
        <v>-0.4579881200141358</v>
      </c>
      <c r="AC305" s="73">
        <v>0</v>
      </c>
      <c r="AD305" s="307">
        <v>0</v>
      </c>
    </row>
    <row r="306" spans="1:30" x14ac:dyDescent="0.2">
      <c r="A306" s="216">
        <v>976</v>
      </c>
      <c r="B306" s="183" t="s">
        <v>302</v>
      </c>
      <c r="C306" s="189">
        <v>4348</v>
      </c>
      <c r="D306" s="189">
        <v>3905848.2179479999</v>
      </c>
      <c r="E306" s="189">
        <v>0</v>
      </c>
      <c r="F306" s="189">
        <v>1975614.4959935783</v>
      </c>
      <c r="G306" s="189">
        <v>5881462.7139415778</v>
      </c>
      <c r="H306" s="193">
        <v>1074.69</v>
      </c>
      <c r="I306" s="188">
        <v>4672752.12</v>
      </c>
      <c r="J306" s="188">
        <v>1208710.5939415777</v>
      </c>
      <c r="K306" s="217">
        <v>1380490.7648061696</v>
      </c>
      <c r="L306" s="189">
        <v>342047.18905645068</v>
      </c>
      <c r="M306" s="190">
        <v>0</v>
      </c>
      <c r="N306" s="190">
        <v>0</v>
      </c>
      <c r="O306" s="184">
        <v>2931248.5478041978</v>
      </c>
      <c r="P306" s="163">
        <v>1751010.0321514311</v>
      </c>
      <c r="Q306" s="163">
        <v>109475.72903754569</v>
      </c>
      <c r="R306" s="189">
        <v>4791734.3089931747</v>
      </c>
      <c r="T306" s="200"/>
      <c r="U306" s="241">
        <v>4791734.3089931747</v>
      </c>
      <c r="V306" s="244">
        <v>19986584.09679883</v>
      </c>
      <c r="W306" s="46">
        <f t="shared" si="9"/>
        <v>-15194849.787805654</v>
      </c>
      <c r="X306" s="46">
        <f t="shared" si="8"/>
        <v>-3494.6756641687339</v>
      </c>
      <c r="Z306" s="155">
        <v>3.8436771467068809</v>
      </c>
      <c r="AA306" s="73">
        <v>0</v>
      </c>
      <c r="AB306" s="73">
        <v>0</v>
      </c>
      <c r="AC306" s="73">
        <v>0</v>
      </c>
      <c r="AD306" s="307">
        <v>0</v>
      </c>
    </row>
    <row r="307" spans="1:30" x14ac:dyDescent="0.2">
      <c r="A307" s="216">
        <v>977</v>
      </c>
      <c r="B307" s="183" t="s">
        <v>303</v>
      </c>
      <c r="C307" s="189">
        <v>14976</v>
      </c>
      <c r="D307" s="189">
        <v>23707398.403080001</v>
      </c>
      <c r="E307" s="189">
        <v>0</v>
      </c>
      <c r="F307" s="189">
        <v>1113189.6931593572</v>
      </c>
      <c r="G307" s="189">
        <v>24820588.096239358</v>
      </c>
      <c r="H307" s="193">
        <v>1074.69</v>
      </c>
      <c r="I307" s="188">
        <v>16094557.440000001</v>
      </c>
      <c r="J307" s="188">
        <v>8726030.6562393568</v>
      </c>
      <c r="K307" s="217">
        <v>505363.08388216241</v>
      </c>
      <c r="L307" s="189">
        <v>805594.08510670927</v>
      </c>
      <c r="M307" s="190">
        <v>0</v>
      </c>
      <c r="N307" s="190">
        <v>0</v>
      </c>
      <c r="O307" s="184">
        <v>10036987.825228229</v>
      </c>
      <c r="P307" s="163">
        <v>4061285.4276360092</v>
      </c>
      <c r="Q307" s="163">
        <v>377071.87628019421</v>
      </c>
      <c r="R307" s="189">
        <v>14475345.129144432</v>
      </c>
      <c r="T307" s="200"/>
      <c r="U307" s="241">
        <v>14475345.129144432</v>
      </c>
      <c r="V307" s="244">
        <v>34505274.080641724</v>
      </c>
      <c r="W307" s="46">
        <f t="shared" si="9"/>
        <v>-20029928.951497294</v>
      </c>
      <c r="X307" s="46">
        <f t="shared" si="8"/>
        <v>-1337.4685464407914</v>
      </c>
      <c r="Z307" s="155">
        <v>-48.309807442593524</v>
      </c>
      <c r="AA307" s="73">
        <v>-27.67361466410911</v>
      </c>
      <c r="AB307" s="73">
        <v>-2.6736146641091096</v>
      </c>
      <c r="AC307" s="73">
        <v>0</v>
      </c>
      <c r="AD307" s="307">
        <v>0</v>
      </c>
    </row>
    <row r="308" spans="1:30" x14ac:dyDescent="0.2">
      <c r="A308" s="216">
        <v>980</v>
      </c>
      <c r="B308" s="183" t="s">
        <v>304</v>
      </c>
      <c r="C308" s="189">
        <v>32260</v>
      </c>
      <c r="D308" s="189">
        <v>52792975.022692002</v>
      </c>
      <c r="E308" s="189">
        <v>0</v>
      </c>
      <c r="F308" s="189">
        <v>2748515.6834073039</v>
      </c>
      <c r="G308" s="189">
        <v>55541490.706099309</v>
      </c>
      <c r="H308" s="193">
        <v>1074.69</v>
      </c>
      <c r="I308" s="188">
        <v>34669499.399999999</v>
      </c>
      <c r="J308" s="188">
        <v>20871991.306099311</v>
      </c>
      <c r="K308" s="217">
        <v>1050611.7559158772</v>
      </c>
      <c r="L308" s="189">
        <v>1284826.0322800002</v>
      </c>
      <c r="M308" s="190">
        <v>0</v>
      </c>
      <c r="N308" s="190">
        <v>0</v>
      </c>
      <c r="O308" s="184">
        <v>23207429.094295189</v>
      </c>
      <c r="P308" s="163">
        <v>4276326.2525023185</v>
      </c>
      <c r="Q308" s="163">
        <v>812255.5240918179</v>
      </c>
      <c r="R308" s="189">
        <v>28296010.870889325</v>
      </c>
      <c r="T308" s="200"/>
      <c r="U308" s="241">
        <v>28296010.870889325</v>
      </c>
      <c r="V308" s="244">
        <v>46931476.171779379</v>
      </c>
      <c r="W308" s="46">
        <f t="shared" si="9"/>
        <v>-18635465.300890055</v>
      </c>
      <c r="X308" s="46">
        <f t="shared" si="8"/>
        <v>-577.6647644417252</v>
      </c>
      <c r="Z308" s="155">
        <v>-23.523076858150489</v>
      </c>
      <c r="AA308" s="73">
        <v>-2.8868840796660749</v>
      </c>
      <c r="AB308" s="73">
        <v>0</v>
      </c>
      <c r="AC308" s="73">
        <v>0</v>
      </c>
      <c r="AD308" s="307">
        <v>0</v>
      </c>
    </row>
    <row r="309" spans="1:30" x14ac:dyDescent="0.2">
      <c r="A309" s="216">
        <v>981</v>
      </c>
      <c r="B309" s="183" t="s">
        <v>305</v>
      </c>
      <c r="C309" s="189">
        <v>2468</v>
      </c>
      <c r="D309" s="189">
        <v>2700568.9635939999</v>
      </c>
      <c r="E309" s="189">
        <v>0</v>
      </c>
      <c r="F309" s="189">
        <v>288878.40316544479</v>
      </c>
      <c r="G309" s="189">
        <v>2989447.3667594446</v>
      </c>
      <c r="H309" s="193">
        <v>1074.69</v>
      </c>
      <c r="I309" s="188">
        <v>2652334.92</v>
      </c>
      <c r="J309" s="188">
        <v>337112.44675944466</v>
      </c>
      <c r="K309" s="217">
        <v>71532.439979866438</v>
      </c>
      <c r="L309" s="189">
        <v>185501.18375951075</v>
      </c>
      <c r="M309" s="190">
        <v>0</v>
      </c>
      <c r="N309" s="190">
        <v>0</v>
      </c>
      <c r="O309" s="184">
        <v>594146.07049882179</v>
      </c>
      <c r="P309" s="163">
        <v>1036159.4923935141</v>
      </c>
      <c r="Q309" s="163">
        <v>62140.317218183714</v>
      </c>
      <c r="R309" s="189">
        <v>1692445.8801105197</v>
      </c>
      <c r="T309" s="200"/>
      <c r="U309" s="241">
        <v>1692445.8801105197</v>
      </c>
      <c r="V309" s="244">
        <v>6188077.8208667096</v>
      </c>
      <c r="W309" s="46">
        <f t="shared" si="9"/>
        <v>-4495631.9407561896</v>
      </c>
      <c r="X309" s="46">
        <f t="shared" si="8"/>
        <v>-1821.56885768079</v>
      </c>
      <c r="Z309" s="155">
        <v>34.498808094879251</v>
      </c>
      <c r="AA309" s="73">
        <v>5.1350008733636621</v>
      </c>
      <c r="AB309" s="73">
        <v>0</v>
      </c>
      <c r="AC309" s="73">
        <v>0</v>
      </c>
      <c r="AD309" s="307">
        <v>0</v>
      </c>
    </row>
    <row r="310" spans="1:30" x14ac:dyDescent="0.2">
      <c r="A310" s="216">
        <v>989</v>
      </c>
      <c r="B310" s="183" t="s">
        <v>306</v>
      </c>
      <c r="C310" s="189">
        <v>6178</v>
      </c>
      <c r="D310" s="189">
        <v>6944336.2788779996</v>
      </c>
      <c r="E310" s="189">
        <v>0</v>
      </c>
      <c r="F310" s="189">
        <v>955045.63768651267</v>
      </c>
      <c r="G310" s="189">
        <v>7899381.9165645121</v>
      </c>
      <c r="H310" s="193">
        <v>1074.69</v>
      </c>
      <c r="I310" s="188">
        <v>6639434.8200000003</v>
      </c>
      <c r="J310" s="188">
        <v>1259947.0965645118</v>
      </c>
      <c r="K310" s="217">
        <v>249152.82719305783</v>
      </c>
      <c r="L310" s="189">
        <v>445588.90547123918</v>
      </c>
      <c r="M310" s="190">
        <v>0</v>
      </c>
      <c r="N310" s="190">
        <v>0</v>
      </c>
      <c r="O310" s="184">
        <v>1954688.8292288089</v>
      </c>
      <c r="P310" s="163">
        <v>1999229.8093224913</v>
      </c>
      <c r="Q310" s="163">
        <v>155552.22032979698</v>
      </c>
      <c r="R310" s="189">
        <v>4109470.8588810973</v>
      </c>
      <c r="S310" s="218">
        <v>6</v>
      </c>
      <c r="T310" s="200">
        <v>5897.7916887466508</v>
      </c>
      <c r="U310" s="241">
        <v>4115291.3992925948</v>
      </c>
      <c r="V310" s="244">
        <v>18844143.113437776</v>
      </c>
      <c r="W310" s="46">
        <f t="shared" si="9"/>
        <v>-14728851.71414518</v>
      </c>
      <c r="X310" s="46">
        <f t="shared" si="8"/>
        <v>-2384.0808860707639</v>
      </c>
      <c r="Z310" s="155">
        <v>-9.7814961274094685</v>
      </c>
      <c r="AA310" s="73">
        <v>0</v>
      </c>
      <c r="AB310" s="73">
        <v>0</v>
      </c>
      <c r="AC310" s="73">
        <v>0</v>
      </c>
      <c r="AD310" s="307">
        <v>0</v>
      </c>
    </row>
    <row r="311" spans="1:30" x14ac:dyDescent="0.2">
      <c r="A311" s="216">
        <v>992</v>
      </c>
      <c r="B311" s="183" t="s">
        <v>307</v>
      </c>
      <c r="C311" s="189">
        <v>19909</v>
      </c>
      <c r="D311" s="189">
        <v>25840926.763579998</v>
      </c>
      <c r="E311" s="189">
        <v>0</v>
      </c>
      <c r="F311" s="189">
        <v>1751781.7580697914</v>
      </c>
      <c r="G311" s="189">
        <v>27592708.521649789</v>
      </c>
      <c r="H311" s="193">
        <v>1074.69</v>
      </c>
      <c r="I311" s="188">
        <v>21396003.210000001</v>
      </c>
      <c r="J311" s="188">
        <v>6196705.3116497882</v>
      </c>
      <c r="K311" s="217">
        <v>958653.45650072221</v>
      </c>
      <c r="L311" s="189">
        <v>1041248.575026026</v>
      </c>
      <c r="M311" s="190">
        <v>0</v>
      </c>
      <c r="N311" s="190">
        <v>0</v>
      </c>
      <c r="O311" s="184">
        <v>8196607.3431765363</v>
      </c>
      <c r="P311" s="163">
        <v>3445136.1567703984</v>
      </c>
      <c r="Q311" s="163">
        <v>501276.97548493498</v>
      </c>
      <c r="R311" s="189">
        <v>12143020.475431871</v>
      </c>
      <c r="T311" s="200"/>
      <c r="U311" s="241">
        <v>12143020.475431871</v>
      </c>
      <c r="V311" s="244">
        <v>46502824.983500287</v>
      </c>
      <c r="W311" s="46">
        <f t="shared" si="9"/>
        <v>-34359804.508068413</v>
      </c>
      <c r="X311" s="46">
        <f t="shared" si="8"/>
        <v>-1725.8428101897841</v>
      </c>
      <c r="Z311" s="308">
        <v>140.65746017685666</v>
      </c>
      <c r="AA311" s="309">
        <v>111.29365295534109</v>
      </c>
      <c r="AB311" s="309">
        <v>86.293652955341088</v>
      </c>
      <c r="AC311" s="309">
        <v>61.293652955341088</v>
      </c>
      <c r="AD311" s="310">
        <v>36.293652955341088</v>
      </c>
    </row>
    <row r="312" spans="1:30" x14ac:dyDescent="0.2">
      <c r="A312" s="221"/>
      <c r="B312" s="214"/>
      <c r="C312" s="222"/>
      <c r="D312" s="222"/>
      <c r="E312" s="222"/>
      <c r="F312" s="222"/>
      <c r="U312" s="247"/>
    </row>
    <row r="313" spans="1:30" x14ac:dyDescent="0.2">
      <c r="A313" s="221"/>
      <c r="B313" s="214"/>
      <c r="C313" s="222"/>
      <c r="D313" s="222"/>
      <c r="E313" s="222"/>
      <c r="F313" s="222"/>
      <c r="U313" s="247"/>
    </row>
    <row r="314" spans="1:30" x14ac:dyDescent="0.2">
      <c r="A314" s="221"/>
      <c r="B314" s="214"/>
      <c r="C314" s="222"/>
      <c r="D314" s="222"/>
      <c r="E314" s="222"/>
      <c r="F314" s="222"/>
      <c r="U314" s="247"/>
    </row>
    <row r="315" spans="1:30" x14ac:dyDescent="0.2">
      <c r="A315" s="221"/>
      <c r="B315" s="214"/>
      <c r="C315" s="222"/>
      <c r="D315" s="222"/>
      <c r="E315" s="222"/>
      <c r="F315" s="222"/>
      <c r="U315" s="247"/>
    </row>
    <row r="316" spans="1:30" x14ac:dyDescent="0.2">
      <c r="A316" s="221"/>
      <c r="B316" s="214"/>
      <c r="C316" s="222"/>
      <c r="D316" s="222"/>
      <c r="E316" s="222"/>
      <c r="F316" s="222"/>
      <c r="U316" s="247"/>
    </row>
    <row r="317" spans="1:30" x14ac:dyDescent="0.2">
      <c r="A317" s="221"/>
      <c r="B317" s="214"/>
      <c r="C317" s="222"/>
      <c r="D317" s="222"/>
      <c r="E317" s="222"/>
      <c r="F317" s="222"/>
      <c r="U317" s="247"/>
    </row>
    <row r="318" spans="1:30" x14ac:dyDescent="0.2">
      <c r="A318" s="221"/>
      <c r="B318" s="214"/>
      <c r="C318" s="222"/>
      <c r="D318" s="222"/>
      <c r="E318" s="222"/>
      <c r="F318" s="222"/>
      <c r="U318" s="247"/>
    </row>
    <row r="319" spans="1:30" x14ac:dyDescent="0.2">
      <c r="A319" s="221"/>
      <c r="B319" s="214"/>
      <c r="C319" s="222"/>
      <c r="D319" s="222"/>
      <c r="E319" s="222"/>
      <c r="F319" s="222"/>
      <c r="U319" s="247"/>
    </row>
    <row r="320" spans="1:30" x14ac:dyDescent="0.2">
      <c r="A320" s="221"/>
      <c r="B320" s="214"/>
      <c r="C320" s="222"/>
      <c r="D320" s="222"/>
      <c r="E320" s="222"/>
      <c r="F320" s="222"/>
      <c r="U320" s="247"/>
    </row>
    <row r="321" spans="1:21" x14ac:dyDescent="0.2">
      <c r="A321" s="221"/>
      <c r="B321" s="214"/>
      <c r="C321" s="222"/>
      <c r="D321" s="222"/>
      <c r="E321" s="222"/>
      <c r="F321" s="222"/>
      <c r="U321" s="247"/>
    </row>
    <row r="322" spans="1:21" x14ac:dyDescent="0.2">
      <c r="A322" s="221"/>
      <c r="B322" s="214"/>
      <c r="C322" s="222"/>
      <c r="D322" s="222"/>
      <c r="E322" s="222"/>
      <c r="F322" s="222"/>
      <c r="U322" s="247"/>
    </row>
    <row r="323" spans="1:21" x14ac:dyDescent="0.2">
      <c r="A323" s="221"/>
      <c r="B323" s="214"/>
      <c r="C323" s="222"/>
      <c r="D323" s="222"/>
      <c r="E323" s="222"/>
      <c r="F323" s="222"/>
      <c r="U323" s="247"/>
    </row>
    <row r="324" spans="1:21" x14ac:dyDescent="0.2">
      <c r="A324" s="221"/>
      <c r="B324" s="214"/>
      <c r="C324" s="222"/>
      <c r="D324" s="222"/>
      <c r="E324" s="222"/>
      <c r="F324" s="222"/>
      <c r="U324" s="247"/>
    </row>
    <row r="325" spans="1:21" x14ac:dyDescent="0.2">
      <c r="A325" s="221"/>
      <c r="B325" s="214"/>
      <c r="C325" s="222"/>
      <c r="D325" s="222"/>
      <c r="E325" s="222"/>
      <c r="F325" s="222"/>
      <c r="U325" s="247"/>
    </row>
    <row r="326" spans="1:21" x14ac:dyDescent="0.2">
      <c r="A326" s="221"/>
      <c r="B326" s="214"/>
      <c r="C326" s="222"/>
      <c r="D326" s="222"/>
      <c r="E326" s="222"/>
      <c r="F326" s="222"/>
      <c r="U326" s="247"/>
    </row>
    <row r="327" spans="1:21" x14ac:dyDescent="0.2">
      <c r="A327" s="221"/>
      <c r="B327" s="214"/>
      <c r="C327" s="222"/>
      <c r="D327" s="222"/>
      <c r="E327" s="222"/>
      <c r="F327" s="222"/>
      <c r="U327" s="247"/>
    </row>
    <row r="328" spans="1:21" x14ac:dyDescent="0.2">
      <c r="A328" s="221"/>
      <c r="B328" s="214"/>
      <c r="C328" s="222"/>
      <c r="D328" s="222"/>
      <c r="E328" s="222"/>
      <c r="F328" s="222"/>
      <c r="U328" s="247"/>
    </row>
    <row r="329" spans="1:21" x14ac:dyDescent="0.2">
      <c r="A329" s="221"/>
      <c r="B329" s="214"/>
      <c r="C329" s="222"/>
      <c r="D329" s="222"/>
      <c r="E329" s="222"/>
      <c r="F329" s="222"/>
      <c r="U329" s="247"/>
    </row>
    <row r="330" spans="1:21" x14ac:dyDescent="0.2">
      <c r="A330" s="221"/>
      <c r="B330" s="214"/>
      <c r="C330" s="222"/>
      <c r="D330" s="222"/>
      <c r="E330" s="222"/>
      <c r="F330" s="222"/>
      <c r="U330" s="247"/>
    </row>
    <row r="331" spans="1:21" x14ac:dyDescent="0.2">
      <c r="A331" s="221"/>
      <c r="B331" s="214"/>
      <c r="C331" s="222"/>
      <c r="D331" s="222"/>
      <c r="E331" s="222"/>
      <c r="F331" s="222"/>
      <c r="U331" s="247"/>
    </row>
    <row r="332" spans="1:21" x14ac:dyDescent="0.2">
      <c r="A332" s="221"/>
      <c r="B332" s="214"/>
      <c r="C332" s="222"/>
      <c r="D332" s="222"/>
      <c r="E332" s="222"/>
      <c r="F332" s="222"/>
      <c r="U332" s="247"/>
    </row>
    <row r="333" spans="1:21" x14ac:dyDescent="0.2">
      <c r="A333" s="221"/>
      <c r="B333" s="214"/>
      <c r="C333" s="222"/>
      <c r="D333" s="222"/>
      <c r="E333" s="222"/>
      <c r="F333" s="222"/>
      <c r="U333" s="247"/>
    </row>
    <row r="334" spans="1:21" x14ac:dyDescent="0.2">
      <c r="A334" s="221"/>
      <c r="B334" s="214"/>
      <c r="C334" s="222"/>
      <c r="D334" s="222"/>
      <c r="E334" s="222"/>
      <c r="F334" s="222"/>
      <c r="U334" s="247"/>
    </row>
    <row r="335" spans="1:21" x14ac:dyDescent="0.2">
      <c r="A335" s="221"/>
      <c r="B335" s="214"/>
      <c r="C335" s="222"/>
      <c r="D335" s="222"/>
      <c r="E335" s="222"/>
      <c r="F335" s="222"/>
      <c r="U335" s="247"/>
    </row>
    <row r="336" spans="1:21" x14ac:dyDescent="0.2">
      <c r="A336" s="221"/>
      <c r="B336" s="214"/>
      <c r="C336" s="222"/>
      <c r="D336" s="222"/>
      <c r="E336" s="222"/>
      <c r="F336" s="222"/>
      <c r="U336" s="247"/>
    </row>
    <row r="337" spans="1:21" x14ac:dyDescent="0.2">
      <c r="A337" s="221"/>
      <c r="B337" s="214"/>
      <c r="C337" s="222"/>
      <c r="D337" s="222"/>
      <c r="E337" s="222"/>
      <c r="F337" s="222"/>
      <c r="U337" s="247"/>
    </row>
    <row r="338" spans="1:21" x14ac:dyDescent="0.2">
      <c r="A338" s="221"/>
      <c r="B338" s="214"/>
      <c r="C338" s="222"/>
      <c r="D338" s="222"/>
      <c r="E338" s="222"/>
      <c r="F338" s="222"/>
      <c r="U338" s="247"/>
    </row>
    <row r="339" spans="1:21" x14ac:dyDescent="0.2">
      <c r="A339" s="221"/>
      <c r="B339" s="214"/>
      <c r="C339" s="222"/>
      <c r="D339" s="222"/>
      <c r="E339" s="222"/>
      <c r="F339" s="222"/>
      <c r="U339" s="247"/>
    </row>
    <row r="340" spans="1:21" x14ac:dyDescent="0.2">
      <c r="A340" s="221"/>
      <c r="B340" s="214"/>
      <c r="C340" s="222"/>
      <c r="D340" s="222"/>
      <c r="E340" s="222"/>
      <c r="F340" s="222"/>
      <c r="U340" s="247"/>
    </row>
    <row r="341" spans="1:21" x14ac:dyDescent="0.2">
      <c r="A341" s="221"/>
      <c r="B341" s="214"/>
      <c r="C341" s="222"/>
      <c r="D341" s="222"/>
      <c r="E341" s="222"/>
      <c r="F341" s="222"/>
      <c r="U341" s="247"/>
    </row>
    <row r="342" spans="1:21" x14ac:dyDescent="0.2">
      <c r="A342" s="221"/>
      <c r="B342" s="214"/>
      <c r="C342" s="222"/>
      <c r="D342" s="222"/>
      <c r="E342" s="222"/>
      <c r="F342" s="222"/>
      <c r="U342" s="247"/>
    </row>
    <row r="343" spans="1:21" x14ac:dyDescent="0.2">
      <c r="A343" s="221"/>
      <c r="B343" s="214"/>
      <c r="C343" s="222"/>
      <c r="D343" s="222"/>
      <c r="E343" s="222"/>
      <c r="F343" s="222"/>
      <c r="U343" s="247"/>
    </row>
    <row r="344" spans="1:21" x14ac:dyDescent="0.2">
      <c r="A344" s="221"/>
      <c r="B344" s="214"/>
      <c r="C344" s="222"/>
      <c r="D344" s="222"/>
      <c r="E344" s="222"/>
      <c r="F344" s="222"/>
      <c r="U344" s="247"/>
    </row>
    <row r="345" spans="1:21" x14ac:dyDescent="0.2">
      <c r="A345" s="221"/>
      <c r="B345" s="214"/>
      <c r="C345" s="222"/>
      <c r="D345" s="222"/>
      <c r="E345" s="222"/>
      <c r="F345" s="222"/>
      <c r="U345" s="247"/>
    </row>
    <row r="346" spans="1:21" x14ac:dyDescent="0.2">
      <c r="A346" s="221"/>
      <c r="B346" s="214"/>
      <c r="C346" s="222"/>
      <c r="D346" s="222"/>
      <c r="E346" s="222"/>
      <c r="F346" s="222"/>
      <c r="U346" s="247"/>
    </row>
    <row r="347" spans="1:21" x14ac:dyDescent="0.2">
      <c r="A347" s="221"/>
      <c r="B347" s="214"/>
      <c r="C347" s="222"/>
      <c r="D347" s="222"/>
      <c r="E347" s="222"/>
      <c r="F347" s="222"/>
      <c r="U347" s="247"/>
    </row>
    <row r="348" spans="1:21" x14ac:dyDescent="0.2">
      <c r="A348" s="221"/>
      <c r="B348" s="214"/>
      <c r="C348" s="222"/>
      <c r="D348" s="222"/>
      <c r="E348" s="222"/>
      <c r="F348" s="222"/>
      <c r="U348" s="247"/>
    </row>
    <row r="349" spans="1:21" x14ac:dyDescent="0.2">
      <c r="A349" s="221"/>
      <c r="B349" s="214"/>
      <c r="C349" s="222"/>
      <c r="D349" s="222"/>
      <c r="E349" s="222"/>
      <c r="F349" s="222"/>
      <c r="U349" s="247"/>
    </row>
    <row r="350" spans="1:21" x14ac:dyDescent="0.2">
      <c r="A350" s="221"/>
      <c r="B350" s="214"/>
      <c r="C350" s="222"/>
      <c r="D350" s="222"/>
      <c r="E350" s="222"/>
      <c r="F350" s="222"/>
      <c r="U350" s="247"/>
    </row>
    <row r="351" spans="1:21" x14ac:dyDescent="0.2">
      <c r="A351" s="221"/>
      <c r="B351" s="214"/>
      <c r="C351" s="222"/>
      <c r="D351" s="222"/>
      <c r="E351" s="222"/>
      <c r="F351" s="222"/>
      <c r="U351" s="247"/>
    </row>
    <row r="352" spans="1:21" x14ac:dyDescent="0.2">
      <c r="A352" s="221"/>
      <c r="B352" s="214"/>
      <c r="C352" s="222"/>
      <c r="D352" s="222"/>
      <c r="E352" s="222"/>
      <c r="F352" s="222"/>
      <c r="U352" s="247"/>
    </row>
    <row r="353" spans="1:21" x14ac:dyDescent="0.2">
      <c r="A353" s="221"/>
      <c r="B353" s="214"/>
      <c r="C353" s="222"/>
      <c r="D353" s="222"/>
      <c r="E353" s="222"/>
      <c r="F353" s="222"/>
      <c r="U353" s="247"/>
    </row>
    <row r="354" spans="1:21" x14ac:dyDescent="0.2">
      <c r="A354" s="221"/>
      <c r="B354" s="214"/>
      <c r="C354" s="222"/>
      <c r="D354" s="222"/>
      <c r="E354" s="222"/>
      <c r="F354" s="222"/>
      <c r="U354" s="247"/>
    </row>
    <row r="355" spans="1:21" x14ac:dyDescent="0.2">
      <c r="A355" s="221"/>
      <c r="B355" s="214"/>
      <c r="C355" s="222"/>
      <c r="D355" s="222"/>
      <c r="E355" s="222"/>
      <c r="F355" s="222"/>
      <c r="U355" s="247"/>
    </row>
    <row r="356" spans="1:21" x14ac:dyDescent="0.2">
      <c r="A356" s="221"/>
      <c r="B356" s="214"/>
      <c r="C356" s="222"/>
      <c r="D356" s="222"/>
      <c r="E356" s="222"/>
      <c r="F356" s="222"/>
      <c r="U356" s="247"/>
    </row>
    <row r="357" spans="1:21" x14ac:dyDescent="0.2">
      <c r="A357" s="221"/>
      <c r="B357" s="214"/>
      <c r="C357" s="222"/>
      <c r="D357" s="222"/>
      <c r="E357" s="222"/>
      <c r="F357" s="222"/>
      <c r="U357" s="247"/>
    </row>
    <row r="358" spans="1:21" x14ac:dyDescent="0.2">
      <c r="A358" s="223"/>
      <c r="B358" s="224"/>
      <c r="C358" s="225"/>
      <c r="D358" s="225"/>
      <c r="E358" s="225"/>
      <c r="F358" s="225"/>
      <c r="H358" s="226"/>
      <c r="I358" s="190"/>
      <c r="J358" s="190"/>
      <c r="O358" s="227"/>
      <c r="S358" s="228"/>
      <c r="T358" s="228"/>
      <c r="U358" s="247"/>
    </row>
    <row r="359" spans="1:21" x14ac:dyDescent="0.2">
      <c r="A359" s="221"/>
      <c r="B359" s="214"/>
      <c r="C359" s="222"/>
      <c r="D359" s="222"/>
      <c r="E359" s="222"/>
      <c r="F359" s="222"/>
      <c r="U359" s="247"/>
    </row>
    <row r="360" spans="1:21" x14ac:dyDescent="0.2">
      <c r="A360" s="221"/>
      <c r="B360" s="214"/>
      <c r="C360" s="222"/>
      <c r="D360" s="222"/>
      <c r="E360" s="222"/>
      <c r="F360" s="222"/>
      <c r="U360" s="247"/>
    </row>
    <row r="361" spans="1:21" x14ac:dyDescent="0.2">
      <c r="A361" s="221"/>
      <c r="B361" s="214"/>
      <c r="C361" s="222"/>
      <c r="D361" s="222"/>
      <c r="E361" s="222"/>
      <c r="F361" s="222"/>
      <c r="U361" s="247"/>
    </row>
    <row r="362" spans="1:21" x14ac:dyDescent="0.2">
      <c r="A362" s="221"/>
      <c r="B362" s="214"/>
      <c r="C362" s="222"/>
      <c r="D362" s="222"/>
      <c r="E362" s="222"/>
      <c r="F362" s="222"/>
      <c r="U362" s="247"/>
    </row>
    <row r="363" spans="1:21" x14ac:dyDescent="0.2">
      <c r="A363" s="221"/>
      <c r="B363" s="214"/>
      <c r="C363" s="222"/>
      <c r="D363" s="222"/>
      <c r="E363" s="222"/>
      <c r="F363" s="222"/>
      <c r="U363" s="247"/>
    </row>
    <row r="364" spans="1:21" x14ac:dyDescent="0.2">
      <c r="A364" s="221"/>
      <c r="B364" s="214"/>
      <c r="C364" s="222"/>
      <c r="D364" s="222"/>
      <c r="E364" s="222"/>
      <c r="F364" s="222"/>
      <c r="U364" s="247"/>
    </row>
    <row r="365" spans="1:21" x14ac:dyDescent="0.2">
      <c r="A365" s="223"/>
      <c r="B365" s="224"/>
      <c r="C365" s="225"/>
      <c r="D365" s="225"/>
      <c r="E365" s="225"/>
      <c r="F365" s="225"/>
      <c r="H365" s="226"/>
      <c r="I365" s="190"/>
      <c r="J365" s="190"/>
      <c r="O365" s="227"/>
      <c r="S365" s="228"/>
      <c r="T365" s="228"/>
      <c r="U365" s="247"/>
    </row>
    <row r="366" spans="1:21" x14ac:dyDescent="0.2">
      <c r="A366" s="221"/>
      <c r="B366" s="214"/>
      <c r="C366" s="222"/>
      <c r="D366" s="222"/>
      <c r="E366" s="222"/>
      <c r="F366" s="222"/>
      <c r="U366" s="247"/>
    </row>
    <row r="367" spans="1:21" x14ac:dyDescent="0.2">
      <c r="A367" s="221"/>
      <c r="B367" s="214"/>
      <c r="C367" s="222"/>
      <c r="D367" s="222"/>
      <c r="E367" s="222"/>
      <c r="F367" s="222"/>
      <c r="U367" s="247"/>
    </row>
    <row r="368" spans="1:21" x14ac:dyDescent="0.2">
      <c r="A368" s="221"/>
      <c r="B368" s="214"/>
      <c r="C368" s="222"/>
      <c r="D368" s="222"/>
      <c r="E368" s="222"/>
      <c r="F368" s="222"/>
      <c r="U368" s="247"/>
    </row>
    <row r="369" spans="1:21" x14ac:dyDescent="0.2">
      <c r="A369" s="221"/>
      <c r="B369" s="214"/>
      <c r="C369" s="222"/>
      <c r="D369" s="222"/>
      <c r="E369" s="222"/>
      <c r="F369" s="222"/>
      <c r="U369" s="247"/>
    </row>
    <row r="370" spans="1:21" x14ac:dyDescent="0.2">
      <c r="A370" s="221"/>
      <c r="B370" s="214"/>
      <c r="C370" s="222"/>
      <c r="D370" s="222"/>
      <c r="E370" s="222"/>
      <c r="F370" s="222"/>
      <c r="U370" s="247"/>
    </row>
    <row r="371" spans="1:21" x14ac:dyDescent="0.2">
      <c r="A371" s="221"/>
      <c r="B371" s="214"/>
      <c r="C371" s="222"/>
      <c r="D371" s="222"/>
      <c r="E371" s="222"/>
      <c r="F371" s="222"/>
      <c r="U371" s="247"/>
    </row>
    <row r="372" spans="1:21" x14ac:dyDescent="0.2">
      <c r="A372" s="221"/>
      <c r="B372" s="214"/>
      <c r="C372" s="222"/>
      <c r="D372" s="222"/>
      <c r="E372" s="222"/>
      <c r="F372" s="222"/>
      <c r="U372" s="247"/>
    </row>
    <row r="373" spans="1:21" x14ac:dyDescent="0.2">
      <c r="A373" s="221"/>
      <c r="B373" s="214"/>
      <c r="C373" s="222"/>
      <c r="D373" s="222"/>
      <c r="E373" s="222"/>
      <c r="F373" s="222"/>
      <c r="U373" s="247"/>
    </row>
    <row r="374" spans="1:21" x14ac:dyDescent="0.2">
      <c r="A374" s="221"/>
      <c r="B374" s="214"/>
      <c r="C374" s="222"/>
      <c r="D374" s="222"/>
      <c r="E374" s="222"/>
      <c r="F374" s="222"/>
      <c r="U374" s="247"/>
    </row>
    <row r="375" spans="1:21" x14ac:dyDescent="0.2">
      <c r="A375" s="221"/>
      <c r="B375" s="214"/>
      <c r="C375" s="222"/>
      <c r="D375" s="222"/>
      <c r="E375" s="222"/>
      <c r="F375" s="222"/>
      <c r="U375" s="247"/>
    </row>
    <row r="376" spans="1:21" x14ac:dyDescent="0.2">
      <c r="A376" s="221"/>
      <c r="B376" s="214"/>
      <c r="C376" s="222"/>
      <c r="D376" s="222"/>
      <c r="E376" s="222"/>
      <c r="F376" s="222"/>
      <c r="U376" s="247"/>
    </row>
    <row r="377" spans="1:21" x14ac:dyDescent="0.2">
      <c r="A377" s="221"/>
      <c r="B377" s="214"/>
      <c r="C377" s="222"/>
      <c r="D377" s="222"/>
      <c r="E377" s="222"/>
      <c r="F377" s="222"/>
      <c r="U377" s="247"/>
    </row>
    <row r="378" spans="1:21" x14ac:dyDescent="0.2">
      <c r="A378" s="221"/>
      <c r="B378" s="214"/>
      <c r="C378" s="222"/>
      <c r="D378" s="222"/>
      <c r="E378" s="222"/>
      <c r="F378" s="222"/>
      <c r="U378" s="247"/>
    </row>
    <row r="379" spans="1:21" x14ac:dyDescent="0.2">
      <c r="A379" s="221"/>
      <c r="B379" s="214"/>
      <c r="C379" s="222"/>
      <c r="D379" s="222"/>
      <c r="E379" s="222"/>
      <c r="F379" s="222"/>
      <c r="U379" s="247"/>
    </row>
    <row r="380" spans="1:21" x14ac:dyDescent="0.2">
      <c r="A380" s="221"/>
      <c r="B380" s="214"/>
      <c r="C380" s="222"/>
      <c r="D380" s="222"/>
      <c r="E380" s="222"/>
      <c r="F380" s="222"/>
      <c r="U380" s="247"/>
    </row>
    <row r="381" spans="1:21" x14ac:dyDescent="0.2">
      <c r="A381" s="223"/>
      <c r="B381" s="224"/>
      <c r="C381" s="225"/>
      <c r="D381" s="225"/>
      <c r="E381" s="225"/>
      <c r="F381" s="225"/>
      <c r="H381" s="226"/>
      <c r="I381" s="190"/>
      <c r="J381" s="190"/>
      <c r="O381" s="227"/>
      <c r="S381" s="218"/>
      <c r="T381" s="218"/>
      <c r="U381" s="247"/>
    </row>
    <row r="382" spans="1:21" x14ac:dyDescent="0.2">
      <c r="A382" s="223"/>
      <c r="B382" s="224"/>
      <c r="C382" s="225"/>
      <c r="D382" s="225"/>
      <c r="E382" s="225"/>
      <c r="F382" s="225"/>
      <c r="H382" s="226"/>
      <c r="I382" s="190"/>
      <c r="J382" s="190"/>
      <c r="O382" s="227"/>
      <c r="U382" s="247"/>
    </row>
    <row r="383" spans="1:21" x14ac:dyDescent="0.2">
      <c r="A383" s="221"/>
      <c r="B383" s="214"/>
      <c r="C383" s="222"/>
      <c r="D383" s="222"/>
      <c r="E383" s="222"/>
      <c r="F383" s="222"/>
      <c r="U383" s="247"/>
    </row>
    <row r="384" spans="1:21" x14ac:dyDescent="0.2">
      <c r="A384" s="221"/>
      <c r="B384" s="214"/>
      <c r="C384" s="222"/>
      <c r="D384" s="222"/>
      <c r="E384" s="222"/>
      <c r="F384" s="222"/>
      <c r="U384" s="247"/>
    </row>
    <row r="385" spans="1:21" x14ac:dyDescent="0.2">
      <c r="A385" s="221"/>
      <c r="B385" s="214"/>
      <c r="C385" s="222"/>
      <c r="D385" s="222"/>
      <c r="E385" s="222"/>
      <c r="F385" s="222"/>
      <c r="U385" s="247"/>
    </row>
    <row r="386" spans="1:21" x14ac:dyDescent="0.2">
      <c r="A386" s="221"/>
      <c r="B386" s="214"/>
      <c r="C386" s="222"/>
      <c r="D386" s="222"/>
      <c r="E386" s="222"/>
      <c r="F386" s="222"/>
      <c r="U386" s="247"/>
    </row>
    <row r="387" spans="1:21" x14ac:dyDescent="0.2">
      <c r="A387" s="221"/>
      <c r="B387" s="214"/>
      <c r="C387" s="222"/>
      <c r="D387" s="222"/>
      <c r="E387" s="222"/>
      <c r="F387" s="222"/>
      <c r="U387" s="247"/>
    </row>
    <row r="388" spans="1:21" x14ac:dyDescent="0.2">
      <c r="A388" s="221"/>
      <c r="B388" s="214"/>
      <c r="C388" s="222"/>
      <c r="D388" s="222"/>
      <c r="E388" s="222"/>
      <c r="F388" s="222"/>
      <c r="U388" s="247"/>
    </row>
    <row r="389" spans="1:21" x14ac:dyDescent="0.2">
      <c r="A389" s="223"/>
      <c r="B389" s="224"/>
      <c r="C389" s="225"/>
      <c r="D389" s="225"/>
      <c r="E389" s="225"/>
      <c r="F389" s="225"/>
      <c r="H389" s="226"/>
      <c r="I389" s="190"/>
      <c r="J389" s="190"/>
      <c r="O389" s="227"/>
      <c r="R389" s="227"/>
      <c r="S389" s="228"/>
      <c r="T389" s="228"/>
      <c r="U389" s="247"/>
    </row>
    <row r="390" spans="1:21" x14ac:dyDescent="0.2">
      <c r="A390" s="221"/>
      <c r="B390" s="214"/>
      <c r="C390" s="222"/>
      <c r="D390" s="222"/>
      <c r="E390" s="222"/>
      <c r="F390" s="222"/>
      <c r="U390" s="247"/>
    </row>
    <row r="391" spans="1:21" x14ac:dyDescent="0.2">
      <c r="A391" s="221"/>
      <c r="B391" s="214"/>
      <c r="C391" s="222"/>
      <c r="D391" s="222"/>
      <c r="E391" s="222"/>
      <c r="F391" s="222"/>
      <c r="U391" s="247"/>
    </row>
    <row r="392" spans="1:21" x14ac:dyDescent="0.2">
      <c r="A392" s="221"/>
      <c r="B392" s="214"/>
      <c r="C392" s="222"/>
      <c r="D392" s="222"/>
      <c r="E392" s="222"/>
      <c r="F392" s="222"/>
      <c r="U392" s="247"/>
    </row>
    <row r="393" spans="1:21" x14ac:dyDescent="0.2">
      <c r="A393" s="221"/>
      <c r="B393" s="214"/>
      <c r="C393" s="222"/>
      <c r="D393" s="222"/>
      <c r="E393" s="222"/>
      <c r="F393" s="222"/>
      <c r="U393" s="247"/>
    </row>
    <row r="394" spans="1:21" x14ac:dyDescent="0.2">
      <c r="A394" s="221"/>
      <c r="B394" s="214"/>
      <c r="C394" s="222"/>
      <c r="D394" s="222"/>
      <c r="E394" s="222"/>
      <c r="F394" s="222"/>
      <c r="U394" s="247"/>
    </row>
    <row r="395" spans="1:21" x14ac:dyDescent="0.2">
      <c r="A395" s="221"/>
      <c r="B395" s="214"/>
      <c r="C395" s="222"/>
      <c r="D395" s="222"/>
      <c r="E395" s="222"/>
      <c r="F395" s="222"/>
      <c r="U395" s="247"/>
    </row>
    <row r="396" spans="1:21" x14ac:dyDescent="0.2">
      <c r="A396" s="221"/>
      <c r="B396" s="214"/>
      <c r="C396" s="222"/>
      <c r="D396" s="222"/>
      <c r="E396" s="222"/>
      <c r="F396" s="222"/>
      <c r="U396" s="247"/>
    </row>
    <row r="397" spans="1:21" x14ac:dyDescent="0.2">
      <c r="A397" s="221"/>
      <c r="B397" s="214"/>
      <c r="C397" s="222"/>
      <c r="D397" s="222"/>
      <c r="E397" s="222"/>
      <c r="F397" s="222"/>
      <c r="U397" s="247"/>
    </row>
    <row r="398" spans="1:21" x14ac:dyDescent="0.2">
      <c r="A398" s="221"/>
      <c r="B398" s="214"/>
      <c r="C398" s="222"/>
      <c r="D398" s="222"/>
      <c r="E398" s="222"/>
      <c r="F398" s="222"/>
      <c r="U398" s="247"/>
    </row>
    <row r="399" spans="1:21" x14ac:dyDescent="0.2">
      <c r="A399" s="221"/>
      <c r="B399" s="214"/>
      <c r="C399" s="222"/>
      <c r="D399" s="222"/>
      <c r="E399" s="222"/>
      <c r="F399" s="222"/>
      <c r="U399" s="247"/>
    </row>
    <row r="400" spans="1:21" x14ac:dyDescent="0.2">
      <c r="A400" s="221"/>
      <c r="B400" s="214"/>
      <c r="C400" s="222"/>
      <c r="D400" s="222"/>
      <c r="E400" s="222"/>
      <c r="F400" s="222"/>
      <c r="U400" s="247"/>
    </row>
    <row r="401" spans="1:21" x14ac:dyDescent="0.2">
      <c r="A401" s="221"/>
      <c r="B401" s="214"/>
      <c r="C401" s="222"/>
      <c r="D401" s="222"/>
      <c r="E401" s="222"/>
      <c r="F401" s="222"/>
      <c r="U401" s="247"/>
    </row>
    <row r="402" spans="1:21" x14ac:dyDescent="0.2">
      <c r="A402" s="221"/>
      <c r="B402" s="214"/>
      <c r="C402" s="222"/>
      <c r="D402" s="222"/>
      <c r="E402" s="222"/>
      <c r="F402" s="222"/>
      <c r="U402" s="247"/>
    </row>
    <row r="403" spans="1:21" x14ac:dyDescent="0.2">
      <c r="A403" s="229"/>
      <c r="U403" s="247"/>
    </row>
    <row r="404" spans="1:21" x14ac:dyDescent="0.2">
      <c r="A404" s="229"/>
    </row>
    <row r="405" spans="1:21" x14ac:dyDescent="0.2">
      <c r="A405" s="229"/>
    </row>
    <row r="406" spans="1:21" x14ac:dyDescent="0.2">
      <c r="A406" s="229"/>
    </row>
    <row r="407" spans="1:21" x14ac:dyDescent="0.2">
      <c r="A407" s="229"/>
    </row>
    <row r="408" spans="1:21" x14ac:dyDescent="0.2">
      <c r="A408" s="229"/>
    </row>
    <row r="409" spans="1:21" x14ac:dyDescent="0.2">
      <c r="A409" s="229"/>
    </row>
    <row r="410" spans="1:21" x14ac:dyDescent="0.2">
      <c r="A410" s="229"/>
    </row>
    <row r="411" spans="1:21" x14ac:dyDescent="0.2">
      <c r="A411" s="229"/>
    </row>
    <row r="412" spans="1:21" x14ac:dyDescent="0.2">
      <c r="A412" s="229"/>
    </row>
    <row r="413" spans="1:21" x14ac:dyDescent="0.2">
      <c r="A413" s="216"/>
    </row>
    <row r="414" spans="1:21" x14ac:dyDescent="0.2">
      <c r="A414" s="216"/>
      <c r="B414" s="219"/>
    </row>
    <row r="415" spans="1:21" x14ac:dyDescent="0.2">
      <c r="A415" s="216"/>
      <c r="B415" s="230"/>
    </row>
    <row r="416" spans="1:21" x14ac:dyDescent="0.2">
      <c r="A416" s="216"/>
    </row>
    <row r="417" spans="1:6" x14ac:dyDescent="0.2">
      <c r="A417" s="216"/>
    </row>
    <row r="418" spans="1:6" x14ac:dyDescent="0.2">
      <c r="A418" s="216"/>
      <c r="C418" s="189"/>
      <c r="D418" s="189"/>
      <c r="E418" s="189"/>
      <c r="F418" s="189"/>
    </row>
    <row r="419" spans="1:6" x14ac:dyDescent="0.2">
      <c r="A419" s="216"/>
      <c r="B419" s="219"/>
      <c r="C419" s="189"/>
      <c r="D419" s="189"/>
      <c r="E419" s="189"/>
      <c r="F419" s="189"/>
    </row>
    <row r="420" spans="1:6" x14ac:dyDescent="0.2">
      <c r="A420" s="216"/>
      <c r="B420" s="231"/>
      <c r="C420" s="189"/>
      <c r="D420" s="189"/>
      <c r="E420" s="189"/>
      <c r="F420" s="189"/>
    </row>
    <row r="421" spans="1:6" x14ac:dyDescent="0.2">
      <c r="A421" s="232"/>
      <c r="B421" s="231"/>
      <c r="C421" s="189"/>
      <c r="D421" s="189"/>
      <c r="E421" s="189"/>
      <c r="F421" s="189"/>
    </row>
    <row r="422" spans="1:6" x14ac:dyDescent="0.2">
      <c r="A422" s="216"/>
      <c r="B422" s="219"/>
      <c r="C422" s="189"/>
      <c r="D422" s="189"/>
      <c r="E422" s="189"/>
      <c r="F422" s="189"/>
    </row>
    <row r="423" spans="1:6" x14ac:dyDescent="0.2">
      <c r="A423" s="216"/>
      <c r="C423" s="189"/>
      <c r="D423" s="189"/>
      <c r="E423" s="189"/>
      <c r="F423" s="189"/>
    </row>
    <row r="424" spans="1:6" x14ac:dyDescent="0.2">
      <c r="A424" s="216"/>
      <c r="C424" s="189"/>
      <c r="D424" s="189"/>
      <c r="E424" s="189"/>
      <c r="F424" s="189"/>
    </row>
    <row r="425" spans="1:6" x14ac:dyDescent="0.2">
      <c r="A425" s="232"/>
    </row>
    <row r="426" spans="1:6" x14ac:dyDescent="0.2">
      <c r="A426" s="216"/>
    </row>
    <row r="427" spans="1:6" x14ac:dyDescent="0.2">
      <c r="A427" s="216"/>
    </row>
    <row r="428" spans="1:6" x14ac:dyDescent="0.2">
      <c r="A428" s="216"/>
    </row>
    <row r="429" spans="1:6" x14ac:dyDescent="0.2">
      <c r="A429" s="216"/>
      <c r="B429" s="230"/>
    </row>
  </sheetData>
  <pageMargins left="0.51181102362204722" right="0.51181102362204722" top="0.55118110236220474" bottom="0.55118110236220474" header="0.31496062992125984" footer="0.31496062992125984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workbookViewId="0">
      <selection activeCell="F23" sqref="F23"/>
    </sheetView>
  </sheetViews>
  <sheetFormatPr defaultRowHeight="12.75" x14ac:dyDescent="0.2"/>
  <cols>
    <col min="1" max="1" width="31.7109375" style="248" customWidth="1"/>
    <col min="2" max="4" width="12.42578125" style="248" customWidth="1"/>
    <col min="5" max="5" width="3.42578125" style="248" customWidth="1"/>
    <col min="6" max="6" width="10.42578125" style="249" customWidth="1"/>
    <col min="7" max="7" width="9.42578125" style="248" customWidth="1"/>
    <col min="9" max="10" width="9.140625" style="248"/>
  </cols>
  <sheetData>
    <row r="1" spans="1:9" x14ac:dyDescent="0.2">
      <c r="A1" s="344" t="s">
        <v>450</v>
      </c>
      <c r="B1" s="345"/>
      <c r="C1" s="345"/>
      <c r="D1" s="345"/>
      <c r="E1" s="345"/>
      <c r="F1" s="346"/>
      <c r="G1" s="345"/>
      <c r="H1" s="333"/>
      <c r="I1" s="345"/>
    </row>
    <row r="2" spans="1:9" ht="15.75" x14ac:dyDescent="0.25">
      <c r="A2" s="347" t="s">
        <v>521</v>
      </c>
      <c r="B2" s="345"/>
      <c r="C2" s="345"/>
      <c r="D2" s="345"/>
      <c r="E2" s="345"/>
      <c r="F2" s="346"/>
      <c r="G2" s="345"/>
      <c r="H2" s="333"/>
      <c r="I2" s="345"/>
    </row>
    <row r="3" spans="1:9" x14ac:dyDescent="0.2">
      <c r="A3" s="348" t="s">
        <v>326</v>
      </c>
      <c r="B3" s="345"/>
      <c r="C3" s="345"/>
      <c r="D3" s="345"/>
      <c r="E3" s="345"/>
      <c r="F3" s="346"/>
      <c r="G3" s="345"/>
      <c r="H3" s="333"/>
      <c r="I3" s="345"/>
    </row>
    <row r="4" spans="1:9" x14ac:dyDescent="0.2">
      <c r="A4" s="345"/>
      <c r="B4" s="349" t="s">
        <v>459</v>
      </c>
      <c r="C4" s="349" t="s">
        <v>547</v>
      </c>
      <c r="D4" s="349" t="s">
        <v>551</v>
      </c>
      <c r="E4" s="350"/>
      <c r="F4" s="351"/>
      <c r="G4" s="345"/>
      <c r="H4" s="333"/>
      <c r="I4" s="345"/>
    </row>
    <row r="5" spans="1:9" x14ac:dyDescent="0.2">
      <c r="A5" s="345"/>
      <c r="B5" s="352"/>
      <c r="C5" s="353" t="s">
        <v>548</v>
      </c>
      <c r="D5" s="353" t="s">
        <v>552</v>
      </c>
      <c r="E5" s="350"/>
      <c r="F5" s="351"/>
      <c r="G5" s="345"/>
      <c r="H5" s="333"/>
      <c r="I5" s="345"/>
    </row>
    <row r="6" spans="1:9" x14ac:dyDescent="0.2">
      <c r="A6" s="345"/>
      <c r="B6" s="352"/>
      <c r="C6" s="353" t="s">
        <v>549</v>
      </c>
      <c r="D6" s="353" t="s">
        <v>549</v>
      </c>
      <c r="E6" s="355"/>
      <c r="F6" s="346"/>
      <c r="G6" s="345"/>
      <c r="H6" s="333"/>
      <c r="I6" s="345"/>
    </row>
    <row r="7" spans="1:9" x14ac:dyDescent="0.2">
      <c r="A7" s="356"/>
      <c r="B7" s="357"/>
      <c r="C7" s="354" t="s">
        <v>550</v>
      </c>
      <c r="D7" s="354" t="s">
        <v>553</v>
      </c>
      <c r="E7" s="356"/>
      <c r="F7" s="346"/>
      <c r="G7" s="345"/>
      <c r="H7" s="333"/>
      <c r="I7" s="345"/>
    </row>
    <row r="8" spans="1:9" x14ac:dyDescent="0.2">
      <c r="A8" s="358"/>
      <c r="B8" s="359"/>
      <c r="C8" s="360"/>
      <c r="D8" s="360"/>
      <c r="E8" s="361"/>
      <c r="F8" s="362"/>
      <c r="G8" s="345"/>
      <c r="H8" s="333"/>
      <c r="I8" s="345"/>
    </row>
    <row r="9" spans="1:9" x14ac:dyDescent="0.2">
      <c r="A9" s="358" t="s">
        <v>460</v>
      </c>
      <c r="B9" s="363">
        <v>5442837</v>
      </c>
      <c r="C9" s="363">
        <v>5442837</v>
      </c>
      <c r="D9" s="363">
        <v>5442837</v>
      </c>
      <c r="E9" s="364"/>
      <c r="F9" s="362"/>
      <c r="G9" s="345"/>
      <c r="H9" s="333"/>
      <c r="I9" s="345"/>
    </row>
    <row r="10" spans="1:9" x14ac:dyDescent="0.2">
      <c r="A10" s="358" t="s">
        <v>461</v>
      </c>
      <c r="B10" s="365">
        <v>18706319311.159996</v>
      </c>
      <c r="C10" s="363">
        <v>6354528317.7865458</v>
      </c>
      <c r="D10" s="363">
        <v>6697898271.3529491</v>
      </c>
      <c r="E10" s="366"/>
      <c r="F10" s="362"/>
      <c r="G10" s="345"/>
      <c r="H10" s="333"/>
      <c r="I10" s="345"/>
    </row>
    <row r="11" spans="1:9" x14ac:dyDescent="0.2">
      <c r="A11" s="358" t="s">
        <v>462</v>
      </c>
      <c r="B11" s="365">
        <v>6327570154.3499994</v>
      </c>
      <c r="C11" s="363" t="s">
        <v>463</v>
      </c>
      <c r="D11" s="363" t="s">
        <v>463</v>
      </c>
      <c r="E11" s="366"/>
      <c r="F11" s="362"/>
      <c r="G11" s="345"/>
      <c r="H11" s="333"/>
      <c r="I11" s="345"/>
    </row>
    <row r="12" spans="1:9" x14ac:dyDescent="0.2">
      <c r="A12" s="358" t="s">
        <v>464</v>
      </c>
      <c r="B12" s="365">
        <v>1565238364.8550062</v>
      </c>
      <c r="C12" s="363">
        <v>1359252996.0400882</v>
      </c>
      <c r="D12" s="363">
        <v>1015855211.4425789</v>
      </c>
      <c r="E12" s="366"/>
      <c r="F12" s="367"/>
      <c r="G12" s="345"/>
      <c r="H12" s="333"/>
      <c r="I12" s="345"/>
    </row>
    <row r="13" spans="1:9" x14ac:dyDescent="0.2">
      <c r="A13" s="358" t="s">
        <v>465</v>
      </c>
      <c r="B13" s="365">
        <f>SUM(B10:B12)</f>
        <v>26599127830.365002</v>
      </c>
      <c r="C13" s="365">
        <f>SUM(C10:C12)</f>
        <v>7713781313.8266335</v>
      </c>
      <c r="D13" s="365">
        <f>SUM(D10:D12)</f>
        <v>7713753482.7955284</v>
      </c>
      <c r="E13" s="366"/>
      <c r="F13" s="362"/>
      <c r="G13" s="345"/>
      <c r="H13" s="333"/>
      <c r="I13" s="345"/>
    </row>
    <row r="14" spans="1:9" x14ac:dyDescent="0.2">
      <c r="A14" s="358" t="s">
        <v>466</v>
      </c>
      <c r="B14" s="365">
        <v>19824336348.360001</v>
      </c>
      <c r="C14" s="363">
        <v>5749105437.9899969</v>
      </c>
      <c r="D14" s="363">
        <v>5849362495.5299988</v>
      </c>
      <c r="E14" s="366"/>
      <c r="F14" s="368"/>
      <c r="G14" s="345"/>
      <c r="H14" s="333"/>
      <c r="I14" s="345"/>
    </row>
    <row r="15" spans="1:9" x14ac:dyDescent="0.2">
      <c r="A15" s="358" t="s">
        <v>467</v>
      </c>
      <c r="B15" s="369">
        <v>3642.28</v>
      </c>
      <c r="C15" s="370">
        <v>1056.27</v>
      </c>
      <c r="D15" s="370">
        <v>1074.69</v>
      </c>
      <c r="E15" s="371"/>
      <c r="F15" s="362"/>
      <c r="G15" s="345"/>
      <c r="H15" s="333"/>
      <c r="I15" s="345"/>
    </row>
    <row r="16" spans="1:9" x14ac:dyDescent="0.2">
      <c r="A16" s="358" t="s">
        <v>468</v>
      </c>
      <c r="B16" s="369">
        <v>25.47</v>
      </c>
      <c r="C16" s="370">
        <v>25.47</v>
      </c>
      <c r="D16" s="370" t="s">
        <v>469</v>
      </c>
      <c r="E16" s="371"/>
      <c r="F16" s="372" t="s">
        <v>470</v>
      </c>
      <c r="G16" s="345"/>
      <c r="H16" s="333"/>
      <c r="I16" s="345"/>
    </row>
    <row r="17" spans="1:10" x14ac:dyDescent="0.2">
      <c r="A17" s="358" t="s">
        <v>471</v>
      </c>
      <c r="B17" s="365">
        <f>B13-B14</f>
        <v>6774791482.0050011</v>
      </c>
      <c r="C17" s="365">
        <f>C13-C14</f>
        <v>1964675875.8366365</v>
      </c>
      <c r="D17" s="365">
        <f>D13-D14</f>
        <v>1864390987.2655296</v>
      </c>
      <c r="E17" s="366"/>
      <c r="F17" s="362"/>
      <c r="G17" s="345"/>
      <c r="H17" s="333"/>
      <c r="I17" s="345"/>
    </row>
    <row r="18" spans="1:10" x14ac:dyDescent="0.2">
      <c r="A18" s="358" t="s">
        <v>472</v>
      </c>
      <c r="B18" s="365">
        <v>310907425.94582206</v>
      </c>
      <c r="C18" s="363">
        <v>90163153.524288431</v>
      </c>
      <c r="D18" s="363">
        <v>221006781.51496023</v>
      </c>
      <c r="E18" s="366"/>
      <c r="F18" s="362"/>
      <c r="G18" s="345"/>
      <c r="H18" s="333"/>
      <c r="I18" s="345"/>
    </row>
    <row r="19" spans="1:10" x14ac:dyDescent="0.2">
      <c r="A19" s="358" t="s">
        <v>473</v>
      </c>
      <c r="B19" s="365">
        <v>1142870753.6562116</v>
      </c>
      <c r="C19" s="363">
        <v>307811064.21621311</v>
      </c>
      <c r="D19" s="363">
        <v>277274570.05000019</v>
      </c>
      <c r="E19" s="366"/>
      <c r="F19" s="362"/>
      <c r="G19" s="345"/>
      <c r="H19" s="333"/>
      <c r="I19" s="345"/>
    </row>
    <row r="20" spans="1:10" x14ac:dyDescent="0.2">
      <c r="A20" s="358" t="s">
        <v>474</v>
      </c>
      <c r="B20" s="365">
        <v>0</v>
      </c>
      <c r="C20" s="363">
        <v>0</v>
      </c>
      <c r="D20" s="363">
        <v>0</v>
      </c>
      <c r="E20" s="366"/>
      <c r="F20" s="362"/>
      <c r="G20" s="345"/>
      <c r="H20" s="333"/>
      <c r="I20" s="345"/>
    </row>
    <row r="21" spans="1:10" x14ac:dyDescent="0.2">
      <c r="A21" s="358" t="s">
        <v>475</v>
      </c>
      <c r="B21" s="365">
        <v>0</v>
      </c>
      <c r="C21" s="363">
        <v>0</v>
      </c>
      <c r="D21" s="363">
        <v>0</v>
      </c>
      <c r="E21" s="366"/>
      <c r="F21" s="362"/>
      <c r="G21" s="345"/>
      <c r="H21" s="333"/>
      <c r="I21" s="345"/>
    </row>
    <row r="22" spans="1:10" x14ac:dyDescent="0.2">
      <c r="A22" s="358" t="s">
        <v>476</v>
      </c>
      <c r="B22" s="365">
        <f>B17+B18+B19</f>
        <v>8228569661.6070347</v>
      </c>
      <c r="C22" s="365">
        <f>C17+C18+C19</f>
        <v>2362650093.5771379</v>
      </c>
      <c r="D22" s="365">
        <f>D17+D18+D19</f>
        <v>2362672338.8304901</v>
      </c>
      <c r="E22" s="366"/>
      <c r="F22" s="362"/>
      <c r="G22" s="345"/>
      <c r="H22" s="333"/>
      <c r="I22" s="345"/>
    </row>
    <row r="23" spans="1:10" x14ac:dyDescent="0.2">
      <c r="A23" s="358" t="s">
        <v>477</v>
      </c>
      <c r="B23" s="365">
        <v>684654296.65586782</v>
      </c>
      <c r="C23" s="363">
        <v>326614862.17696744</v>
      </c>
      <c r="D23" s="363">
        <v>547612312.15551722</v>
      </c>
      <c r="E23" s="366"/>
      <c r="F23" s="372" t="s">
        <v>519</v>
      </c>
      <c r="G23" s="345"/>
      <c r="H23" s="333"/>
      <c r="I23" s="345"/>
      <c r="J23" s="533"/>
    </row>
    <row r="24" spans="1:10" x14ac:dyDescent="0.2">
      <c r="A24" s="358" t="s">
        <v>478</v>
      </c>
      <c r="B24" s="363" t="s">
        <v>463</v>
      </c>
      <c r="C24" s="363">
        <v>358039434.47890079</v>
      </c>
      <c r="D24" s="363">
        <v>137041984.50035101</v>
      </c>
      <c r="E24" s="366"/>
      <c r="F24" s="372" t="s">
        <v>611</v>
      </c>
      <c r="G24" s="345"/>
      <c r="H24" s="333"/>
      <c r="I24" s="345"/>
      <c r="J24" s="533"/>
    </row>
    <row r="25" spans="1:10" x14ac:dyDescent="0.2">
      <c r="A25" s="358" t="s">
        <v>479</v>
      </c>
      <c r="B25" s="363">
        <v>29034013.074271794</v>
      </c>
      <c r="C25" s="363" t="s">
        <v>463</v>
      </c>
      <c r="D25" s="363" t="s">
        <v>463</v>
      </c>
      <c r="E25" s="366"/>
      <c r="F25" s="362"/>
      <c r="G25" s="345"/>
      <c r="H25" s="333"/>
      <c r="I25" s="345"/>
    </row>
    <row r="26" spans="1:10" x14ac:dyDescent="0.2">
      <c r="A26" s="373" t="s">
        <v>480</v>
      </c>
      <c r="B26" s="374">
        <f>SUM(B22:B25)</f>
        <v>8942257971.3371754</v>
      </c>
      <c r="C26" s="374">
        <f>SUM(C22:C25)</f>
        <v>3047304390.2330065</v>
      </c>
      <c r="D26" s="374">
        <f>SUM(D22:D25)</f>
        <v>3047326635.4863582</v>
      </c>
      <c r="E26" s="364"/>
      <c r="F26" s="375"/>
      <c r="G26" s="345"/>
      <c r="H26" s="333"/>
      <c r="I26" s="345"/>
    </row>
    <row r="27" spans="1:10" x14ac:dyDescent="0.2">
      <c r="A27" s="358"/>
      <c r="B27" s="376"/>
      <c r="C27" s="364"/>
      <c r="D27" s="377"/>
      <c r="E27" s="364"/>
      <c r="F27" s="375"/>
      <c r="G27" s="345"/>
      <c r="H27" s="333"/>
      <c r="I27" s="345"/>
    </row>
    <row r="28" spans="1:10" x14ac:dyDescent="0.2">
      <c r="A28" s="378" t="s">
        <v>481</v>
      </c>
      <c r="B28" s="379"/>
      <c r="C28" s="379"/>
      <c r="D28" s="380"/>
      <c r="E28" s="379"/>
      <c r="F28" s="362"/>
      <c r="G28" s="345"/>
      <c r="H28" s="333"/>
      <c r="I28" s="345"/>
    </row>
    <row r="29" spans="1:10" x14ac:dyDescent="0.2">
      <c r="A29" s="381"/>
      <c r="B29" s="382" t="s">
        <v>482</v>
      </c>
      <c r="C29" s="383"/>
      <c r="D29" s="383"/>
      <c r="E29" s="383"/>
      <c r="F29" s="384" t="s">
        <v>483</v>
      </c>
      <c r="G29" s="385"/>
      <c r="H29" s="386"/>
      <c r="I29" s="345"/>
    </row>
    <row r="30" spans="1:10" x14ac:dyDescent="0.2">
      <c r="A30" s="387"/>
      <c r="B30" s="377" t="s">
        <v>484</v>
      </c>
      <c r="C30" s="388" t="s">
        <v>485</v>
      </c>
      <c r="D30" s="388" t="s">
        <v>554</v>
      </c>
      <c r="E30" s="388"/>
      <c r="F30" s="377" t="s">
        <v>486</v>
      </c>
      <c r="G30" s="388" t="s">
        <v>487</v>
      </c>
      <c r="H30" s="389" t="s">
        <v>554</v>
      </c>
      <c r="I30" s="345"/>
    </row>
    <row r="31" spans="1:10" x14ac:dyDescent="0.2">
      <c r="A31" s="387" t="s">
        <v>488</v>
      </c>
      <c r="B31" s="390">
        <v>3110300403.5800014</v>
      </c>
      <c r="C31" s="390">
        <v>2495172342.9194207</v>
      </c>
      <c r="D31" s="390">
        <v>2522137906.4565611</v>
      </c>
      <c r="E31" s="361"/>
      <c r="F31" s="391">
        <v>8635.07</v>
      </c>
      <c r="G31" s="392">
        <v>6927.3012402189388</v>
      </c>
      <c r="H31" s="393">
        <v>7002.1652400000003</v>
      </c>
      <c r="I31" s="345"/>
      <c r="J31" s="252"/>
    </row>
    <row r="32" spans="1:10" x14ac:dyDescent="0.2">
      <c r="A32" s="387" t="s">
        <v>489</v>
      </c>
      <c r="B32" s="390">
        <v>558001477.44000006</v>
      </c>
      <c r="C32" s="390">
        <v>460007578.53937781</v>
      </c>
      <c r="D32" s="390">
        <v>464978923.98853016</v>
      </c>
      <c r="E32" s="361"/>
      <c r="F32" s="391">
        <v>9155.52</v>
      </c>
      <c r="G32" s="392">
        <v>7547.6656527700779</v>
      </c>
      <c r="H32" s="393">
        <v>7629.2339899999997</v>
      </c>
      <c r="I32" s="345"/>
      <c r="J32" s="252"/>
    </row>
    <row r="33" spans="1:10" x14ac:dyDescent="0.2">
      <c r="A33" s="387" t="s">
        <v>490</v>
      </c>
      <c r="B33" s="390">
        <v>2664807058.2600002</v>
      </c>
      <c r="C33" s="390">
        <v>1898669057.4534922</v>
      </c>
      <c r="D33" s="390">
        <v>1919188155.0941086</v>
      </c>
      <c r="E33" s="361"/>
      <c r="F33" s="391">
        <v>7509.82</v>
      </c>
      <c r="G33" s="392">
        <v>5350.7299212707921</v>
      </c>
      <c r="H33" s="393">
        <v>5408.5557699999999</v>
      </c>
      <c r="I33" s="345"/>
      <c r="J33" s="252"/>
    </row>
    <row r="34" spans="1:10" x14ac:dyDescent="0.2">
      <c r="A34" s="387" t="s">
        <v>491</v>
      </c>
      <c r="B34" s="390">
        <v>2254417654.8599997</v>
      </c>
      <c r="C34" s="390">
        <v>1500679338.8742516</v>
      </c>
      <c r="D34" s="390">
        <v>1516897322.7939005</v>
      </c>
      <c r="E34" s="361"/>
      <c r="F34" s="391">
        <v>12889.31</v>
      </c>
      <c r="G34" s="392">
        <v>8579.9191501392252</v>
      </c>
      <c r="H34" s="393">
        <v>8672.6431499999999</v>
      </c>
      <c r="I34" s="345"/>
      <c r="J34" s="252"/>
    </row>
    <row r="35" spans="1:10" x14ac:dyDescent="0.2">
      <c r="A35" s="387" t="s">
        <v>492</v>
      </c>
      <c r="B35" s="390">
        <v>745100740.61999965</v>
      </c>
      <c r="C35" s="394" t="s">
        <v>463</v>
      </c>
      <c r="D35" s="390">
        <v>274695963.01984799</v>
      </c>
      <c r="E35" s="361"/>
      <c r="F35" s="391">
        <v>4111.74</v>
      </c>
      <c r="G35" s="391" t="s">
        <v>463</v>
      </c>
      <c r="H35" s="393">
        <v>61.152983999999996</v>
      </c>
      <c r="I35" s="345"/>
      <c r="J35" s="252"/>
    </row>
    <row r="36" spans="1:10" x14ac:dyDescent="0.2">
      <c r="A36" s="387" t="s">
        <v>493</v>
      </c>
      <c r="B36" s="390">
        <v>3416340766.25</v>
      </c>
      <c r="C36" s="394" t="s">
        <v>463</v>
      </c>
      <c r="D36" s="394" t="s">
        <v>463</v>
      </c>
      <c r="E36" s="361"/>
      <c r="F36" s="391">
        <v>1059.25</v>
      </c>
      <c r="G36" s="391" t="s">
        <v>463</v>
      </c>
      <c r="H36" s="395" t="s">
        <v>463</v>
      </c>
      <c r="I36" s="345"/>
      <c r="J36" s="252"/>
    </row>
    <row r="37" spans="1:10" x14ac:dyDescent="0.2">
      <c r="A37" s="387" t="s">
        <v>494</v>
      </c>
      <c r="B37" s="390">
        <v>1330695266.3000002</v>
      </c>
      <c r="C37" s="394" t="s">
        <v>463</v>
      </c>
      <c r="D37" s="394" t="s">
        <v>463</v>
      </c>
      <c r="E37" s="361"/>
      <c r="F37" s="391">
        <v>2174.09</v>
      </c>
      <c r="G37" s="391" t="s">
        <v>463</v>
      </c>
      <c r="H37" s="395" t="s">
        <v>463</v>
      </c>
      <c r="I37" s="345"/>
      <c r="J37" s="252"/>
    </row>
    <row r="38" spans="1:10" x14ac:dyDescent="0.2">
      <c r="A38" s="387" t="s">
        <v>495</v>
      </c>
      <c r="B38" s="390">
        <v>1999739706.8400006</v>
      </c>
      <c r="C38" s="394" t="s">
        <v>463</v>
      </c>
      <c r="D38" s="394" t="s">
        <v>463</v>
      </c>
      <c r="E38" s="361"/>
      <c r="F38" s="391">
        <v>5878.89</v>
      </c>
      <c r="G38" s="391" t="s">
        <v>463</v>
      </c>
      <c r="H38" s="395" t="s">
        <v>463</v>
      </c>
      <c r="I38" s="345"/>
      <c r="J38" s="252"/>
    </row>
    <row r="39" spans="1:10" x14ac:dyDescent="0.2">
      <c r="A39" s="387" t="s">
        <v>496</v>
      </c>
      <c r="B39" s="390">
        <v>2626916237.0100017</v>
      </c>
      <c r="C39" s="394" t="s">
        <v>463</v>
      </c>
      <c r="D39" s="394" t="s">
        <v>463</v>
      </c>
      <c r="E39" s="361"/>
      <c r="F39" s="391">
        <v>19712.27</v>
      </c>
      <c r="G39" s="391" t="s">
        <v>463</v>
      </c>
      <c r="H39" s="395" t="s">
        <v>463</v>
      </c>
      <c r="I39" s="345"/>
      <c r="J39" s="252"/>
    </row>
    <row r="40" spans="1:10" x14ac:dyDescent="0.2">
      <c r="A40" s="387"/>
      <c r="B40" s="361"/>
      <c r="C40" s="361"/>
      <c r="D40" s="390"/>
      <c r="E40" s="361"/>
      <c r="F40" s="366"/>
      <c r="G40" s="361"/>
      <c r="H40" s="393"/>
      <c r="I40" s="345"/>
    </row>
    <row r="41" spans="1:10" x14ac:dyDescent="0.2">
      <c r="A41" s="396" t="s">
        <v>497</v>
      </c>
      <c r="B41" s="397">
        <f>SUM(B31:B39)</f>
        <v>18706319311.160004</v>
      </c>
      <c r="C41" s="397">
        <f t="shared" ref="C41:D41" si="0">SUM(C31:C39)</f>
        <v>6354528317.7865419</v>
      </c>
      <c r="D41" s="397">
        <f t="shared" si="0"/>
        <v>6697898271.3529482</v>
      </c>
      <c r="E41" s="398"/>
      <c r="F41" s="399"/>
      <c r="G41" s="398"/>
      <c r="H41" s="400"/>
      <c r="I41" s="345"/>
    </row>
    <row r="42" spans="1:10" x14ac:dyDescent="0.2">
      <c r="A42" s="331"/>
      <c r="B42" s="379"/>
      <c r="C42" s="379"/>
      <c r="D42" s="380"/>
      <c r="E42" s="379"/>
      <c r="F42" s="362"/>
      <c r="G42" s="379"/>
      <c r="H42" s="317"/>
      <c r="I42" s="345"/>
    </row>
    <row r="43" spans="1:10" x14ac:dyDescent="0.2">
      <c r="A43" s="381" t="s">
        <v>462</v>
      </c>
      <c r="B43" s="383">
        <v>6327570154.3499994</v>
      </c>
      <c r="C43" s="401" t="s">
        <v>463</v>
      </c>
      <c r="D43" s="402" t="s">
        <v>463</v>
      </c>
      <c r="E43" s="403"/>
      <c r="F43" s="404">
        <v>1162.55</v>
      </c>
      <c r="G43" s="404" t="s">
        <v>463</v>
      </c>
      <c r="H43" s="405" t="s">
        <v>463</v>
      </c>
      <c r="I43" s="406"/>
    </row>
    <row r="44" spans="1:10" x14ac:dyDescent="0.2">
      <c r="A44" s="387" t="s">
        <v>498</v>
      </c>
      <c r="B44" s="390">
        <v>494256611.71887749</v>
      </c>
      <c r="C44" s="390">
        <v>429212441.61667287</v>
      </c>
      <c r="D44" s="394" t="s">
        <v>463</v>
      </c>
      <c r="E44" s="361"/>
      <c r="F44" s="391">
        <v>90.34</v>
      </c>
      <c r="G44" s="392">
        <v>78.451256000000001</v>
      </c>
      <c r="H44" s="395" t="s">
        <v>463</v>
      </c>
      <c r="I44" s="406"/>
    </row>
    <row r="45" spans="1:10" x14ac:dyDescent="0.2">
      <c r="A45" s="387" t="s">
        <v>499</v>
      </c>
      <c r="B45" s="390">
        <v>99065280.14320001</v>
      </c>
      <c r="C45" s="390">
        <v>86028289.276354879</v>
      </c>
      <c r="D45" s="390">
        <v>93968676.867931813</v>
      </c>
      <c r="E45" s="390"/>
      <c r="F45" s="391">
        <v>278.54000000000002</v>
      </c>
      <c r="G45" s="392">
        <v>241.88413600000001</v>
      </c>
      <c r="H45" s="407">
        <v>264.20997599999998</v>
      </c>
      <c r="I45" s="406"/>
    </row>
    <row r="46" spans="1:10" x14ac:dyDescent="0.2">
      <c r="A46" s="387" t="s">
        <v>500</v>
      </c>
      <c r="B46" s="390">
        <v>584871228.8542397</v>
      </c>
      <c r="C46" s="390">
        <v>507902175.13702238</v>
      </c>
      <c r="D46" s="390">
        <v>499999999.84231031</v>
      </c>
      <c r="E46" s="390"/>
      <c r="F46" s="391">
        <v>1956.49</v>
      </c>
      <c r="G46" s="392">
        <v>1699.0159159999998</v>
      </c>
      <c r="H46" s="407">
        <v>91.863856999999996</v>
      </c>
      <c r="I46" s="406"/>
    </row>
    <row r="47" spans="1:10" x14ac:dyDescent="0.2">
      <c r="A47" s="387" t="s">
        <v>501</v>
      </c>
      <c r="B47" s="390">
        <v>194814810.04809207</v>
      </c>
      <c r="C47" s="390">
        <v>169177181.04576308</v>
      </c>
      <c r="D47" s="390">
        <v>239526135.43708381</v>
      </c>
      <c r="E47" s="390"/>
      <c r="F47" s="391">
        <v>39.36</v>
      </c>
      <c r="G47" s="392">
        <v>34.180223999999995</v>
      </c>
      <c r="H47" s="407">
        <v>48.393388000000002</v>
      </c>
      <c r="I47" s="406"/>
    </row>
    <row r="48" spans="1:10" x14ac:dyDescent="0.2">
      <c r="A48" s="387" t="s">
        <v>502</v>
      </c>
      <c r="B48" s="390">
        <v>14756294.670000002</v>
      </c>
      <c r="C48" s="390">
        <v>12814366.291428</v>
      </c>
      <c r="D48" s="390">
        <v>13997128.59389</v>
      </c>
      <c r="E48" s="361"/>
      <c r="F48" s="391">
        <v>383.37</v>
      </c>
      <c r="G48" s="392">
        <v>332.91850799999997</v>
      </c>
      <c r="H48" s="393">
        <v>363.64679000000001</v>
      </c>
      <c r="I48" s="406" t="s">
        <v>606</v>
      </c>
    </row>
    <row r="49" spans="1:10" x14ac:dyDescent="0.2">
      <c r="A49" s="387" t="s">
        <v>503</v>
      </c>
      <c r="B49" s="390">
        <v>177474139.42059723</v>
      </c>
      <c r="C49" s="390">
        <v>154118542.6728467</v>
      </c>
      <c r="D49" s="390">
        <v>168363270.7013649</v>
      </c>
      <c r="E49" s="361"/>
      <c r="F49" s="391">
        <v>423.39</v>
      </c>
      <c r="G49" s="392">
        <v>367.67187599999994</v>
      </c>
      <c r="H49" s="393">
        <v>31.12</v>
      </c>
      <c r="I49" s="406"/>
    </row>
    <row r="50" spans="1:10" x14ac:dyDescent="0.2">
      <c r="A50" s="387"/>
      <c r="B50" s="361"/>
      <c r="C50" s="361"/>
      <c r="D50" s="390"/>
      <c r="E50" s="361"/>
      <c r="F50" s="371"/>
      <c r="G50" s="408"/>
      <c r="H50" s="393"/>
      <c r="I50" s="406"/>
    </row>
    <row r="51" spans="1:10" x14ac:dyDescent="0.2">
      <c r="A51" s="396" t="s">
        <v>504</v>
      </c>
      <c r="B51" s="397">
        <f>SUM(B43:B49)</f>
        <v>7892808519.2050056</v>
      </c>
      <c r="C51" s="397">
        <f>SUM(C43:C49)</f>
        <v>1359252996.0400882</v>
      </c>
      <c r="D51" s="397">
        <f>SUM(D43:D49)</f>
        <v>1015855211.4425808</v>
      </c>
      <c r="E51" s="398"/>
      <c r="F51" s="409"/>
      <c r="G51" s="410"/>
      <c r="H51" s="400"/>
      <c r="I51" s="406"/>
    </row>
    <row r="52" spans="1:10" x14ac:dyDescent="0.2">
      <c r="A52" s="358"/>
      <c r="B52" s="361"/>
      <c r="C52" s="361"/>
      <c r="D52" s="390"/>
      <c r="E52" s="361"/>
      <c r="F52" s="366"/>
      <c r="G52" s="361"/>
      <c r="H52" s="317"/>
      <c r="I52" s="356"/>
    </row>
    <row r="53" spans="1:10" x14ac:dyDescent="0.2">
      <c r="A53" s="381" t="s">
        <v>505</v>
      </c>
      <c r="B53" s="383">
        <v>112397408.15758131</v>
      </c>
      <c r="C53" s="383">
        <v>32595248.365698598</v>
      </c>
      <c r="D53" s="383">
        <v>32597192.210190177</v>
      </c>
      <c r="E53" s="403"/>
      <c r="F53" s="404">
        <v>208.16</v>
      </c>
      <c r="G53" s="411">
        <v>60.366400000000006</v>
      </c>
      <c r="H53" s="412">
        <v>60.37</v>
      </c>
      <c r="I53" s="345"/>
    </row>
    <row r="54" spans="1:10" x14ac:dyDescent="0.2">
      <c r="A54" s="387" t="s">
        <v>506</v>
      </c>
      <c r="B54" s="390">
        <v>3574471.68</v>
      </c>
      <c r="C54" s="390">
        <v>1036596.7872000001</v>
      </c>
      <c r="D54" s="390">
        <v>1036596.7872000001</v>
      </c>
      <c r="E54" s="361"/>
      <c r="F54" s="391">
        <v>2643.84</v>
      </c>
      <c r="G54" s="413">
        <v>766.71360000000016</v>
      </c>
      <c r="H54" s="393">
        <v>766.71360000000016</v>
      </c>
      <c r="I54" s="345"/>
    </row>
    <row r="55" spans="1:10" x14ac:dyDescent="0.2">
      <c r="A55" s="387" t="s">
        <v>507</v>
      </c>
      <c r="B55" s="390">
        <v>194935546.1082406</v>
      </c>
      <c r="C55" s="390">
        <v>56531308.371389814</v>
      </c>
      <c r="D55" s="394" t="s">
        <v>463</v>
      </c>
      <c r="E55" s="361"/>
      <c r="F55" s="391">
        <v>63.17</v>
      </c>
      <c r="G55" s="413">
        <v>18.319300000000002</v>
      </c>
      <c r="H55" s="395" t="s">
        <v>463</v>
      </c>
      <c r="I55" s="345"/>
    </row>
    <row r="56" spans="1:10" x14ac:dyDescent="0.2">
      <c r="A56" s="387" t="s">
        <v>508</v>
      </c>
      <c r="B56" s="414" t="s">
        <v>463</v>
      </c>
      <c r="C56" s="394" t="s">
        <v>463</v>
      </c>
      <c r="D56" s="390">
        <v>56778512.533846349</v>
      </c>
      <c r="E56" s="361"/>
      <c r="F56" s="391" t="s">
        <v>463</v>
      </c>
      <c r="G56" s="415" t="s">
        <v>463</v>
      </c>
      <c r="H56" s="393">
        <v>17.02</v>
      </c>
      <c r="I56" s="345"/>
    </row>
    <row r="57" spans="1:10" x14ac:dyDescent="0.2">
      <c r="A57" s="387" t="s">
        <v>509</v>
      </c>
      <c r="B57" s="414" t="s">
        <v>463</v>
      </c>
      <c r="C57" s="394" t="s">
        <v>463</v>
      </c>
      <c r="D57" s="390">
        <v>130594479.9837237</v>
      </c>
      <c r="E57" s="361"/>
      <c r="F57" s="391" t="s">
        <v>463</v>
      </c>
      <c r="G57" s="415" t="s">
        <v>463</v>
      </c>
      <c r="H57" s="393">
        <v>23.87</v>
      </c>
      <c r="I57" s="345"/>
    </row>
    <row r="58" spans="1:10" x14ac:dyDescent="0.2">
      <c r="A58" s="345"/>
      <c r="B58" s="361"/>
      <c r="C58" s="361"/>
      <c r="D58" s="390"/>
      <c r="E58" s="361"/>
      <c r="F58" s="366"/>
      <c r="G58" s="361"/>
      <c r="H58" s="393"/>
      <c r="I58" s="345"/>
    </row>
    <row r="59" spans="1:10" x14ac:dyDescent="0.2">
      <c r="A59" s="396" t="s">
        <v>510</v>
      </c>
      <c r="B59" s="397">
        <f>SUM(B53:B57)</f>
        <v>310907425.94582194</v>
      </c>
      <c r="C59" s="397">
        <f>SUM(C53:C57)</f>
        <v>90163153.524288416</v>
      </c>
      <c r="D59" s="397">
        <f>SUM(D53:D57)</f>
        <v>221006781.51496023</v>
      </c>
      <c r="E59" s="398"/>
      <c r="F59" s="399"/>
      <c r="G59" s="398"/>
      <c r="H59" s="400"/>
      <c r="I59" s="345"/>
    </row>
    <row r="60" spans="1:10" x14ac:dyDescent="0.2">
      <c r="A60" s="331"/>
      <c r="B60" s="379"/>
      <c r="C60" s="379"/>
      <c r="D60" s="380"/>
      <c r="E60" s="379"/>
      <c r="F60" s="362"/>
      <c r="G60" s="379"/>
      <c r="H60" s="317"/>
      <c r="I60" s="345"/>
    </row>
    <row r="61" spans="1:10" x14ac:dyDescent="0.2">
      <c r="A61" s="381" t="s">
        <v>511</v>
      </c>
      <c r="B61" s="402" t="s">
        <v>463</v>
      </c>
      <c r="C61" s="416">
        <v>-864070010.6499989</v>
      </c>
      <c r="D61" s="416">
        <v>-864070010.6499989</v>
      </c>
      <c r="E61" s="403"/>
      <c r="F61" s="417"/>
      <c r="G61" s="403"/>
      <c r="H61" s="412"/>
      <c r="I61" s="356"/>
      <c r="J61" s="253"/>
    </row>
    <row r="62" spans="1:10" x14ac:dyDescent="0.2">
      <c r="A62" s="387" t="s">
        <v>512</v>
      </c>
      <c r="B62" s="418" t="s">
        <v>463</v>
      </c>
      <c r="C62" s="419">
        <v>29010321.210000001</v>
      </c>
      <c r="D62" s="419">
        <v>29010321.210000001</v>
      </c>
      <c r="E62" s="361"/>
      <c r="F62" s="366"/>
      <c r="G62" s="361"/>
      <c r="H62" s="393"/>
      <c r="I62" s="345"/>
    </row>
    <row r="63" spans="1:10" x14ac:dyDescent="0.2">
      <c r="A63" s="387" t="s">
        <v>513</v>
      </c>
      <c r="B63" s="418" t="s">
        <v>463</v>
      </c>
      <c r="C63" s="420" t="s">
        <v>463</v>
      </c>
      <c r="D63" s="390">
        <v>-29549300</v>
      </c>
      <c r="E63" s="361"/>
      <c r="F63" s="366"/>
      <c r="G63" s="361"/>
      <c r="H63" s="393"/>
      <c r="I63" s="345"/>
    </row>
    <row r="64" spans="1:10" x14ac:dyDescent="0.2">
      <c r="A64" s="387" t="s">
        <v>514</v>
      </c>
      <c r="B64" s="394" t="s">
        <v>463</v>
      </c>
      <c r="C64" s="421" t="s">
        <v>463</v>
      </c>
      <c r="D64" s="390">
        <v>-497338.83621304901</v>
      </c>
      <c r="E64" s="361"/>
      <c r="F64" s="366"/>
      <c r="G64" s="361"/>
      <c r="H64" s="393"/>
      <c r="I64" s="345"/>
    </row>
    <row r="65" spans="1:9" x14ac:dyDescent="0.2">
      <c r="A65" s="387" t="s">
        <v>515</v>
      </c>
      <c r="B65" s="394" t="s">
        <v>463</v>
      </c>
      <c r="C65" s="421" t="s">
        <v>463</v>
      </c>
      <c r="D65" s="390">
        <v>-489855.33</v>
      </c>
      <c r="E65" s="361"/>
      <c r="F65" s="366"/>
      <c r="G65" s="361"/>
      <c r="H65" s="393"/>
      <c r="I65" s="345"/>
    </row>
    <row r="66" spans="1:9" x14ac:dyDescent="0.2">
      <c r="A66" s="387" t="s">
        <v>516</v>
      </c>
      <c r="B66" s="394" t="s">
        <v>463</v>
      </c>
      <c r="C66" s="421" t="s">
        <v>463</v>
      </c>
      <c r="D66" s="390">
        <v>7.96280801296234E-8</v>
      </c>
      <c r="E66" s="361"/>
      <c r="F66" s="422" t="s">
        <v>517</v>
      </c>
      <c r="G66" s="361"/>
      <c r="H66" s="393"/>
      <c r="I66" s="345"/>
    </row>
    <row r="67" spans="1:9" x14ac:dyDescent="0.2">
      <c r="A67" s="423"/>
      <c r="B67" s="361"/>
      <c r="C67" s="361"/>
      <c r="D67" s="390"/>
      <c r="E67" s="361"/>
      <c r="F67" s="366"/>
      <c r="G67" s="361"/>
      <c r="H67" s="393"/>
      <c r="I67" s="345"/>
    </row>
    <row r="68" spans="1:9" x14ac:dyDescent="0.2">
      <c r="A68" s="396" t="s">
        <v>518</v>
      </c>
      <c r="B68" s="397">
        <f>B19</f>
        <v>1142870753.6562116</v>
      </c>
      <c r="C68" s="397">
        <f>B68+C61+C62</f>
        <v>307811064.21621269</v>
      </c>
      <c r="D68" s="397">
        <f>B68+D61+D62+D63+D64+D65+D66</f>
        <v>277274570.04999971</v>
      </c>
      <c r="E68" s="398"/>
      <c r="F68" s="399"/>
      <c r="G68" s="398"/>
      <c r="H68" s="400"/>
      <c r="I68" s="345"/>
    </row>
    <row r="69" spans="1:9" x14ac:dyDescent="0.2">
      <c r="A69" s="424" t="s">
        <v>608</v>
      </c>
      <c r="B69" s="379"/>
      <c r="C69" s="345"/>
      <c r="D69" s="345"/>
      <c r="E69" s="379"/>
      <c r="F69" s="362"/>
      <c r="G69" s="379"/>
      <c r="H69" s="317"/>
      <c r="I69" s="345"/>
    </row>
    <row r="70" spans="1:9" x14ac:dyDescent="0.2">
      <c r="A70" s="424" t="s">
        <v>607</v>
      </c>
      <c r="B70" s="379"/>
      <c r="C70" s="379"/>
      <c r="D70" s="380"/>
      <c r="E70" s="379"/>
      <c r="F70" s="362"/>
      <c r="G70" s="379"/>
      <c r="H70" s="317"/>
      <c r="I70" s="345"/>
    </row>
    <row r="71" spans="1:9" x14ac:dyDescent="0.2">
      <c r="A71" s="424" t="s">
        <v>520</v>
      </c>
      <c r="B71" s="379"/>
      <c r="C71" s="379"/>
      <c r="D71" s="380"/>
      <c r="E71" s="379"/>
      <c r="F71" s="362"/>
      <c r="G71" s="379"/>
      <c r="H71" s="317"/>
      <c r="I71" s="345"/>
    </row>
    <row r="72" spans="1:9" x14ac:dyDescent="0.2">
      <c r="B72" s="112"/>
      <c r="C72" s="112"/>
      <c r="D72" s="251"/>
      <c r="E72" s="112"/>
      <c r="F72" s="250"/>
      <c r="G72" s="112"/>
      <c r="H72" s="4"/>
    </row>
    <row r="73" spans="1:9" x14ac:dyDescent="0.2">
      <c r="B73" s="112"/>
      <c r="C73" s="112"/>
      <c r="D73" s="251"/>
      <c r="E73" s="112"/>
      <c r="F73" s="250"/>
      <c r="G73" s="112"/>
      <c r="H73" s="4"/>
    </row>
    <row r="74" spans="1:9" x14ac:dyDescent="0.2">
      <c r="B74" s="112"/>
      <c r="C74" s="112"/>
      <c r="D74" s="251"/>
      <c r="E74" s="112"/>
      <c r="F74" s="250"/>
      <c r="G74" s="112"/>
      <c r="H74" s="4"/>
    </row>
    <row r="75" spans="1:9" x14ac:dyDescent="0.2">
      <c r="B75" s="112"/>
      <c r="C75" s="112"/>
      <c r="D75" s="251"/>
      <c r="E75" s="112"/>
      <c r="F75" s="250"/>
      <c r="G75" s="112"/>
      <c r="H75" s="4"/>
    </row>
    <row r="76" spans="1:9" x14ac:dyDescent="0.2">
      <c r="B76" s="112"/>
      <c r="C76" s="112"/>
      <c r="D76" s="251"/>
      <c r="E76" s="112"/>
      <c r="F76" s="250"/>
      <c r="G76" s="112"/>
      <c r="H76" s="4"/>
    </row>
    <row r="77" spans="1:9" x14ac:dyDescent="0.2">
      <c r="B77" s="112"/>
      <c r="C77" s="112"/>
      <c r="D77" s="251"/>
      <c r="E77" s="112"/>
      <c r="F77" s="250"/>
      <c r="G77" s="112"/>
      <c r="H77" s="4"/>
    </row>
    <row r="78" spans="1:9" x14ac:dyDescent="0.2">
      <c r="B78" s="112"/>
      <c r="C78" s="112"/>
      <c r="D78" s="251"/>
      <c r="E78" s="112"/>
      <c r="F78" s="250"/>
      <c r="G78" s="112"/>
      <c r="H78" s="4"/>
    </row>
    <row r="79" spans="1:9" x14ac:dyDescent="0.2">
      <c r="B79" s="112"/>
      <c r="C79" s="112"/>
      <c r="D79" s="251"/>
      <c r="E79" s="112"/>
      <c r="F79" s="250"/>
      <c r="G79" s="112"/>
      <c r="H79" s="4"/>
    </row>
    <row r="80" spans="1:9" x14ac:dyDescent="0.2">
      <c r="B80" s="112"/>
      <c r="C80" s="112"/>
      <c r="D80" s="251"/>
      <c r="E80" s="112"/>
      <c r="F80" s="250"/>
      <c r="G80" s="112"/>
      <c r="H80" s="4"/>
    </row>
    <row r="81" spans="2:8" x14ac:dyDescent="0.2">
      <c r="B81" s="112"/>
      <c r="C81" s="112"/>
      <c r="D81" s="251"/>
      <c r="E81" s="112"/>
      <c r="F81" s="250"/>
      <c r="G81" s="112"/>
      <c r="H81" s="4"/>
    </row>
    <row r="82" spans="2:8" x14ac:dyDescent="0.2">
      <c r="B82" s="112"/>
      <c r="C82" s="112"/>
      <c r="D82" s="251"/>
      <c r="E82" s="112"/>
      <c r="F82" s="250"/>
      <c r="G82" s="112"/>
      <c r="H82" s="4"/>
    </row>
    <row r="83" spans="2:8" x14ac:dyDescent="0.2">
      <c r="B83" s="112"/>
      <c r="C83" s="112"/>
      <c r="D83" s="251"/>
      <c r="E83" s="112"/>
      <c r="F83" s="250"/>
      <c r="G83" s="112"/>
      <c r="H83" s="4"/>
    </row>
    <row r="84" spans="2:8" x14ac:dyDescent="0.2">
      <c r="B84" s="112"/>
      <c r="C84" s="112"/>
      <c r="D84" s="251"/>
      <c r="E84" s="112"/>
      <c r="F84" s="250"/>
      <c r="G84" s="112"/>
      <c r="H84" s="4"/>
    </row>
    <row r="85" spans="2:8" x14ac:dyDescent="0.2">
      <c r="B85" s="112"/>
      <c r="C85" s="112"/>
      <c r="D85" s="251"/>
      <c r="E85" s="112"/>
      <c r="F85" s="250"/>
      <c r="G85" s="112"/>
      <c r="H85" s="4"/>
    </row>
    <row r="86" spans="2:8" x14ac:dyDescent="0.2">
      <c r="B86" s="112"/>
      <c r="C86" s="112"/>
      <c r="D86" s="251"/>
      <c r="E86" s="112"/>
      <c r="F86" s="250"/>
      <c r="G86" s="112"/>
      <c r="H86" s="4"/>
    </row>
    <row r="87" spans="2:8" x14ac:dyDescent="0.2">
      <c r="B87" s="112"/>
      <c r="C87" s="112"/>
      <c r="D87" s="251"/>
      <c r="E87" s="112"/>
      <c r="F87" s="250"/>
      <c r="G87" s="112"/>
      <c r="H87" s="4"/>
    </row>
    <row r="88" spans="2:8" x14ac:dyDescent="0.2">
      <c r="B88" s="112"/>
      <c r="C88" s="112"/>
      <c r="D88" s="251"/>
      <c r="E88" s="112"/>
      <c r="F88" s="250"/>
      <c r="G88" s="112"/>
      <c r="H88" s="4"/>
    </row>
    <row r="89" spans="2:8" x14ac:dyDescent="0.2">
      <c r="B89" s="112"/>
      <c r="C89" s="112"/>
      <c r="D89" s="251"/>
      <c r="E89" s="112"/>
      <c r="F89" s="250"/>
      <c r="G89" s="112"/>
      <c r="H89" s="4"/>
    </row>
    <row r="90" spans="2:8" x14ac:dyDescent="0.2">
      <c r="B90" s="112"/>
      <c r="C90" s="112"/>
      <c r="D90" s="251"/>
      <c r="E90" s="112"/>
      <c r="F90" s="250"/>
      <c r="G90" s="112"/>
      <c r="H90" s="4"/>
    </row>
    <row r="91" spans="2:8" x14ac:dyDescent="0.2">
      <c r="B91" s="112"/>
      <c r="C91" s="112"/>
      <c r="D91" s="251"/>
      <c r="E91" s="112"/>
      <c r="F91" s="250"/>
      <c r="G91" s="112"/>
      <c r="H91" s="4"/>
    </row>
    <row r="92" spans="2:8" x14ac:dyDescent="0.2">
      <c r="B92" s="112"/>
      <c r="C92" s="112"/>
      <c r="D92" s="251"/>
      <c r="E92" s="112"/>
      <c r="F92" s="250"/>
      <c r="G92" s="112"/>
      <c r="H92" s="4"/>
    </row>
    <row r="93" spans="2:8" x14ac:dyDescent="0.2">
      <c r="B93" s="112"/>
      <c r="C93" s="112"/>
      <c r="D93" s="251"/>
      <c r="E93" s="112"/>
      <c r="F93" s="250"/>
      <c r="G93" s="112"/>
      <c r="H93" s="4"/>
    </row>
    <row r="94" spans="2:8" x14ac:dyDescent="0.2">
      <c r="B94" s="112"/>
      <c r="C94" s="112"/>
      <c r="D94" s="251"/>
      <c r="E94" s="112"/>
      <c r="F94" s="250"/>
      <c r="G94" s="112"/>
      <c r="H94" s="4"/>
    </row>
    <row r="95" spans="2:8" x14ac:dyDescent="0.2">
      <c r="B95" s="112"/>
      <c r="C95" s="112"/>
      <c r="D95" s="251"/>
      <c r="E95" s="112"/>
      <c r="F95" s="250"/>
      <c r="G95" s="112"/>
      <c r="H95" s="4"/>
    </row>
    <row r="96" spans="2:8" x14ac:dyDescent="0.2">
      <c r="B96" s="112"/>
      <c r="C96" s="112"/>
      <c r="D96" s="251"/>
      <c r="E96" s="112"/>
      <c r="F96" s="250"/>
      <c r="G96" s="112"/>
      <c r="H96" s="4"/>
    </row>
    <row r="97" spans="2:8" x14ac:dyDescent="0.2">
      <c r="B97" s="112"/>
      <c r="C97" s="112"/>
      <c r="D97" s="251"/>
      <c r="E97" s="112"/>
      <c r="F97" s="250"/>
      <c r="G97" s="112"/>
      <c r="H97" s="4"/>
    </row>
    <row r="98" spans="2:8" x14ac:dyDescent="0.2">
      <c r="B98" s="112"/>
      <c r="C98" s="112"/>
      <c r="D98" s="251"/>
      <c r="E98" s="112"/>
      <c r="F98" s="250"/>
      <c r="G98" s="112"/>
      <c r="H98" s="4"/>
    </row>
    <row r="99" spans="2:8" x14ac:dyDescent="0.2">
      <c r="B99" s="112"/>
      <c r="C99" s="112"/>
      <c r="D99" s="251"/>
      <c r="E99" s="112"/>
      <c r="F99" s="250"/>
      <c r="G99" s="112"/>
      <c r="H99" s="4"/>
    </row>
    <row r="100" spans="2:8" x14ac:dyDescent="0.2">
      <c r="B100" s="112"/>
      <c r="C100" s="112"/>
      <c r="D100" s="251"/>
      <c r="E100" s="112"/>
      <c r="F100" s="250"/>
      <c r="G100" s="112"/>
      <c r="H100" s="4"/>
    </row>
    <row r="101" spans="2:8" x14ac:dyDescent="0.2">
      <c r="B101" s="112"/>
      <c r="C101" s="112"/>
      <c r="D101" s="251"/>
      <c r="E101" s="112"/>
      <c r="F101" s="250"/>
      <c r="G101" s="112"/>
      <c r="H101" s="4"/>
    </row>
    <row r="102" spans="2:8" x14ac:dyDescent="0.2">
      <c r="B102" s="112"/>
      <c r="C102" s="112"/>
      <c r="D102" s="251"/>
      <c r="E102" s="112"/>
      <c r="F102" s="250"/>
      <c r="G102" s="112"/>
      <c r="H102" s="4"/>
    </row>
    <row r="103" spans="2:8" x14ac:dyDescent="0.2">
      <c r="B103" s="112"/>
      <c r="C103" s="112"/>
      <c r="D103" s="251"/>
      <c r="E103" s="112"/>
      <c r="F103" s="250"/>
      <c r="G103" s="112"/>
      <c r="H103" s="4"/>
    </row>
    <row r="104" spans="2:8" x14ac:dyDescent="0.2">
      <c r="B104" s="112"/>
      <c r="C104" s="112"/>
      <c r="D104" s="251"/>
      <c r="E104" s="112"/>
      <c r="F104" s="250"/>
      <c r="G104" s="112"/>
      <c r="H104" s="4"/>
    </row>
    <row r="105" spans="2:8" x14ac:dyDescent="0.2">
      <c r="B105" s="112"/>
      <c r="C105" s="112"/>
      <c r="D105" s="251"/>
      <c r="E105" s="112"/>
      <c r="F105" s="250"/>
      <c r="G105" s="112"/>
      <c r="H105" s="4"/>
    </row>
    <row r="106" spans="2:8" x14ac:dyDescent="0.2">
      <c r="B106" s="112"/>
      <c r="C106" s="112"/>
      <c r="D106" s="251"/>
      <c r="E106" s="112"/>
      <c r="F106" s="250"/>
      <c r="G106" s="112"/>
      <c r="H106" s="4"/>
    </row>
    <row r="107" spans="2:8" x14ac:dyDescent="0.2">
      <c r="B107" s="112"/>
      <c r="C107" s="112"/>
      <c r="D107" s="251"/>
      <c r="E107" s="112"/>
      <c r="F107" s="250"/>
      <c r="G107" s="112"/>
      <c r="H107" s="4"/>
    </row>
    <row r="108" spans="2:8" x14ac:dyDescent="0.2">
      <c r="B108" s="112"/>
      <c r="C108" s="112"/>
      <c r="D108" s="251"/>
      <c r="E108" s="112"/>
      <c r="F108" s="250"/>
      <c r="G108" s="112"/>
      <c r="H108" s="4"/>
    </row>
    <row r="109" spans="2:8" x14ac:dyDescent="0.2">
      <c r="B109" s="112"/>
      <c r="C109" s="112"/>
      <c r="D109" s="251"/>
      <c r="E109" s="112"/>
      <c r="F109" s="250"/>
      <c r="G109" s="112"/>
      <c r="H109" s="4"/>
    </row>
    <row r="110" spans="2:8" x14ac:dyDescent="0.2">
      <c r="B110" s="112"/>
      <c r="C110" s="112"/>
      <c r="D110" s="251"/>
      <c r="E110" s="112"/>
      <c r="F110" s="250"/>
      <c r="G110" s="112"/>
      <c r="H110" s="4"/>
    </row>
    <row r="111" spans="2:8" x14ac:dyDescent="0.2">
      <c r="B111" s="112"/>
      <c r="C111" s="112"/>
      <c r="D111" s="251"/>
      <c r="E111" s="112"/>
      <c r="F111" s="250"/>
      <c r="G111" s="112"/>
      <c r="H111" s="4"/>
    </row>
    <row r="112" spans="2:8" x14ac:dyDescent="0.2">
      <c r="B112" s="112"/>
      <c r="C112" s="112"/>
      <c r="D112" s="251"/>
      <c r="E112" s="112"/>
      <c r="F112" s="250"/>
      <c r="G112" s="112"/>
      <c r="H112" s="4"/>
    </row>
    <row r="113" spans="2:8" x14ac:dyDescent="0.2">
      <c r="B113" s="112"/>
      <c r="C113" s="112"/>
      <c r="D113" s="251"/>
      <c r="E113" s="112"/>
      <c r="F113" s="250"/>
      <c r="G113" s="112"/>
      <c r="H113" s="4"/>
    </row>
    <row r="114" spans="2:8" x14ac:dyDescent="0.2">
      <c r="B114" s="112"/>
      <c r="C114" s="112"/>
      <c r="D114" s="251"/>
      <c r="E114" s="112"/>
      <c r="F114" s="250"/>
      <c r="G114" s="112"/>
      <c r="H114" s="4"/>
    </row>
    <row r="115" spans="2:8" x14ac:dyDescent="0.2">
      <c r="B115" s="112"/>
      <c r="C115" s="112"/>
      <c r="D115" s="251"/>
      <c r="E115" s="112"/>
      <c r="F115" s="250"/>
      <c r="G115" s="112"/>
      <c r="H115" s="4"/>
    </row>
    <row r="116" spans="2:8" x14ac:dyDescent="0.2">
      <c r="B116" s="112"/>
      <c r="C116" s="112"/>
      <c r="D116" s="251"/>
      <c r="E116" s="112"/>
      <c r="F116" s="250"/>
      <c r="G116" s="112"/>
      <c r="H116" s="4"/>
    </row>
    <row r="117" spans="2:8" x14ac:dyDescent="0.2">
      <c r="B117" s="112"/>
      <c r="C117" s="112"/>
      <c r="D117" s="251"/>
      <c r="E117" s="112"/>
      <c r="F117" s="250"/>
      <c r="G117" s="112"/>
    </row>
    <row r="118" spans="2:8" x14ac:dyDescent="0.2">
      <c r="B118" s="112"/>
      <c r="C118" s="112"/>
      <c r="D118" s="251"/>
      <c r="E118" s="112"/>
      <c r="F118" s="250"/>
      <c r="G118" s="112"/>
    </row>
    <row r="119" spans="2:8" x14ac:dyDescent="0.2">
      <c r="B119" s="112"/>
      <c r="C119" s="112"/>
      <c r="D119" s="251"/>
      <c r="E119" s="112"/>
      <c r="F119" s="250"/>
      <c r="G119" s="112"/>
    </row>
    <row r="120" spans="2:8" x14ac:dyDescent="0.2">
      <c r="B120" s="112"/>
      <c r="C120" s="112"/>
      <c r="D120" s="251"/>
      <c r="E120" s="112"/>
      <c r="F120" s="250"/>
      <c r="G120" s="112"/>
    </row>
    <row r="121" spans="2:8" x14ac:dyDescent="0.2">
      <c r="B121" s="112"/>
      <c r="C121" s="112"/>
      <c r="D121" s="251"/>
      <c r="E121" s="112"/>
      <c r="F121" s="250"/>
      <c r="G121" s="112"/>
    </row>
    <row r="122" spans="2:8" x14ac:dyDescent="0.2">
      <c r="B122" s="112"/>
      <c r="C122" s="112"/>
      <c r="D122" s="251"/>
      <c r="E122" s="112"/>
      <c r="F122" s="250"/>
      <c r="G122" s="112"/>
    </row>
    <row r="123" spans="2:8" x14ac:dyDescent="0.2">
      <c r="B123" s="112"/>
      <c r="C123" s="112"/>
      <c r="D123" s="251"/>
      <c r="E123" s="112"/>
      <c r="F123" s="250"/>
      <c r="G123" s="112"/>
    </row>
    <row r="124" spans="2:8" x14ac:dyDescent="0.2">
      <c r="B124" s="112"/>
      <c r="C124" s="112"/>
      <c r="D124" s="251"/>
      <c r="E124" s="112"/>
      <c r="F124" s="250"/>
      <c r="G124" s="112"/>
    </row>
    <row r="125" spans="2:8" x14ac:dyDescent="0.2">
      <c r="B125" s="112"/>
      <c r="C125" s="112"/>
      <c r="D125" s="251"/>
      <c r="E125" s="112"/>
      <c r="F125" s="250"/>
      <c r="G125" s="112"/>
    </row>
    <row r="126" spans="2:8" x14ac:dyDescent="0.2">
      <c r="B126" s="112"/>
      <c r="C126" s="112"/>
      <c r="D126" s="251"/>
      <c r="E126" s="112"/>
      <c r="F126" s="250"/>
      <c r="G126" s="112"/>
    </row>
    <row r="127" spans="2:8" x14ac:dyDescent="0.2">
      <c r="B127" s="112"/>
      <c r="C127" s="112"/>
      <c r="D127" s="251"/>
      <c r="E127" s="112"/>
      <c r="F127" s="250"/>
      <c r="G127" s="112"/>
    </row>
    <row r="128" spans="2:8" x14ac:dyDescent="0.2">
      <c r="B128" s="112"/>
      <c r="C128" s="112"/>
      <c r="D128" s="251"/>
      <c r="E128" s="112"/>
      <c r="F128" s="250"/>
      <c r="G128" s="112"/>
    </row>
    <row r="129" spans="2:7" x14ac:dyDescent="0.2">
      <c r="B129" s="112"/>
      <c r="C129" s="112"/>
      <c r="D129" s="251"/>
      <c r="E129" s="112"/>
      <c r="F129" s="250"/>
      <c r="G129" s="112"/>
    </row>
    <row r="130" spans="2:7" x14ac:dyDescent="0.2">
      <c r="B130" s="112"/>
      <c r="C130" s="112"/>
      <c r="D130" s="112"/>
      <c r="E130" s="112"/>
      <c r="F130" s="250"/>
      <c r="G130" s="112"/>
    </row>
    <row r="131" spans="2:7" x14ac:dyDescent="0.2">
      <c r="B131" s="112"/>
      <c r="C131" s="112"/>
      <c r="D131" s="112"/>
      <c r="E131" s="112"/>
      <c r="F131" s="250"/>
      <c r="G131" s="112"/>
    </row>
    <row r="132" spans="2:7" x14ac:dyDescent="0.2">
      <c r="B132" s="112"/>
      <c r="C132" s="112"/>
      <c r="D132" s="112"/>
      <c r="E132" s="112"/>
      <c r="F132" s="250"/>
      <c r="G132" s="112"/>
    </row>
    <row r="133" spans="2:7" x14ac:dyDescent="0.2">
      <c r="B133" s="112"/>
      <c r="C133" s="112"/>
      <c r="D133" s="112"/>
      <c r="E133" s="112"/>
      <c r="F133" s="250"/>
      <c r="G133" s="112"/>
    </row>
    <row r="134" spans="2:7" x14ac:dyDescent="0.2">
      <c r="B134" s="112"/>
      <c r="C134" s="112"/>
      <c r="D134" s="112"/>
      <c r="E134" s="112"/>
      <c r="F134" s="250"/>
      <c r="G134" s="112"/>
    </row>
    <row r="135" spans="2:7" x14ac:dyDescent="0.2">
      <c r="B135" s="112"/>
      <c r="C135" s="112"/>
      <c r="D135" s="112"/>
      <c r="E135" s="112"/>
      <c r="F135" s="250"/>
      <c r="G135" s="112"/>
    </row>
    <row r="136" spans="2:7" x14ac:dyDescent="0.2">
      <c r="B136" s="112"/>
      <c r="C136" s="112"/>
      <c r="D136" s="112"/>
      <c r="E136" s="112"/>
      <c r="F136" s="250"/>
      <c r="G136" s="112"/>
    </row>
    <row r="137" spans="2:7" x14ac:dyDescent="0.2">
      <c r="B137" s="112"/>
      <c r="C137" s="112"/>
      <c r="D137" s="112"/>
      <c r="E137" s="112"/>
      <c r="F137" s="250"/>
      <c r="G137" s="112"/>
    </row>
    <row r="138" spans="2:7" x14ac:dyDescent="0.2">
      <c r="B138" s="112"/>
      <c r="C138" s="112"/>
      <c r="D138" s="112"/>
      <c r="E138" s="112"/>
      <c r="F138" s="250"/>
      <c r="G138" s="112"/>
    </row>
    <row r="139" spans="2:7" x14ac:dyDescent="0.2">
      <c r="B139" s="112"/>
      <c r="C139" s="112"/>
      <c r="D139" s="112"/>
      <c r="E139" s="112"/>
      <c r="F139" s="250"/>
      <c r="G139" s="112"/>
    </row>
    <row r="140" spans="2:7" x14ac:dyDescent="0.2">
      <c r="B140" s="112"/>
      <c r="C140" s="112"/>
      <c r="D140" s="112"/>
      <c r="E140" s="112"/>
      <c r="F140" s="250"/>
      <c r="G140" s="112"/>
    </row>
    <row r="141" spans="2:7" x14ac:dyDescent="0.2">
      <c r="B141" s="112"/>
      <c r="C141" s="112"/>
      <c r="D141" s="112"/>
      <c r="E141" s="112"/>
      <c r="F141" s="250"/>
      <c r="G141" s="112"/>
    </row>
    <row r="142" spans="2:7" x14ac:dyDescent="0.2">
      <c r="B142" s="112"/>
      <c r="C142" s="112"/>
      <c r="D142" s="112"/>
      <c r="E142" s="112"/>
      <c r="F142" s="250"/>
      <c r="G142" s="112"/>
    </row>
    <row r="143" spans="2:7" x14ac:dyDescent="0.2">
      <c r="B143" s="112"/>
      <c r="C143" s="112"/>
      <c r="D143" s="112"/>
      <c r="E143" s="112"/>
      <c r="F143" s="250"/>
      <c r="G143" s="112"/>
    </row>
    <row r="144" spans="2:7" x14ac:dyDescent="0.2">
      <c r="B144" s="112"/>
      <c r="C144" s="112"/>
      <c r="D144" s="112"/>
      <c r="E144" s="112"/>
      <c r="F144" s="250"/>
      <c r="G144" s="112"/>
    </row>
    <row r="145" spans="2:7" x14ac:dyDescent="0.2">
      <c r="B145" s="112"/>
      <c r="C145" s="112"/>
      <c r="D145" s="112"/>
      <c r="E145" s="112"/>
      <c r="F145" s="250"/>
      <c r="G145" s="112"/>
    </row>
    <row r="146" spans="2:7" x14ac:dyDescent="0.2">
      <c r="B146" s="112"/>
      <c r="C146" s="112"/>
      <c r="D146" s="112"/>
      <c r="E146" s="112"/>
      <c r="F146" s="250"/>
      <c r="G146" s="112"/>
    </row>
    <row r="147" spans="2:7" x14ac:dyDescent="0.2">
      <c r="B147" s="112"/>
      <c r="C147" s="112"/>
      <c r="D147" s="112"/>
      <c r="E147" s="112"/>
      <c r="F147" s="250"/>
      <c r="G147" s="112"/>
    </row>
    <row r="148" spans="2:7" x14ac:dyDescent="0.2">
      <c r="B148" s="112"/>
      <c r="C148" s="112"/>
      <c r="D148" s="112"/>
      <c r="E148" s="112"/>
      <c r="F148" s="250"/>
      <c r="G148" s="112"/>
    </row>
    <row r="149" spans="2:7" x14ac:dyDescent="0.2">
      <c r="B149" s="112"/>
      <c r="C149" s="112"/>
      <c r="D149" s="112"/>
      <c r="E149" s="112"/>
      <c r="F149" s="250"/>
      <c r="G149" s="112"/>
    </row>
    <row r="150" spans="2:7" x14ac:dyDescent="0.2">
      <c r="B150" s="112"/>
      <c r="C150" s="112"/>
      <c r="D150" s="112"/>
      <c r="E150" s="112"/>
      <c r="F150" s="250"/>
      <c r="G150" s="112"/>
    </row>
    <row r="151" spans="2:7" x14ac:dyDescent="0.2">
      <c r="B151" s="112"/>
      <c r="C151" s="112"/>
      <c r="D151" s="112"/>
      <c r="E151" s="112"/>
      <c r="F151" s="250"/>
      <c r="G151" s="112"/>
    </row>
    <row r="152" spans="2:7" x14ac:dyDescent="0.2">
      <c r="B152" s="112"/>
      <c r="C152" s="112"/>
      <c r="D152" s="112"/>
      <c r="E152" s="112"/>
      <c r="F152" s="250"/>
      <c r="G152" s="112"/>
    </row>
    <row r="153" spans="2:7" x14ac:dyDescent="0.2">
      <c r="B153" s="112"/>
      <c r="C153" s="112"/>
      <c r="D153" s="112"/>
      <c r="E153" s="112"/>
      <c r="F153" s="250"/>
      <c r="G153" s="112"/>
    </row>
    <row r="154" spans="2:7" x14ac:dyDescent="0.2">
      <c r="B154" s="112"/>
      <c r="C154" s="112"/>
      <c r="D154" s="112"/>
      <c r="E154" s="112"/>
      <c r="F154" s="250"/>
      <c r="G154" s="112"/>
    </row>
    <row r="155" spans="2:7" x14ac:dyDescent="0.2">
      <c r="B155" s="112"/>
      <c r="C155" s="112"/>
      <c r="D155" s="112"/>
      <c r="E155" s="112"/>
      <c r="F155" s="250"/>
      <c r="G155" s="112"/>
    </row>
    <row r="156" spans="2:7" x14ac:dyDescent="0.2">
      <c r="B156" s="112"/>
      <c r="C156" s="112"/>
      <c r="D156" s="112"/>
      <c r="E156" s="112"/>
      <c r="F156" s="250"/>
      <c r="G156" s="112"/>
    </row>
    <row r="157" spans="2:7" x14ac:dyDescent="0.2">
      <c r="B157" s="112"/>
      <c r="C157" s="112"/>
      <c r="D157" s="112"/>
      <c r="E157" s="112"/>
      <c r="F157" s="250"/>
      <c r="G157" s="112"/>
    </row>
    <row r="158" spans="2:7" x14ac:dyDescent="0.2">
      <c r="B158" s="112"/>
      <c r="C158" s="112"/>
      <c r="D158" s="112"/>
      <c r="E158" s="112"/>
      <c r="F158" s="250"/>
      <c r="G158" s="112"/>
    </row>
    <row r="159" spans="2:7" x14ac:dyDescent="0.2">
      <c r="B159" s="112"/>
      <c r="C159" s="112"/>
      <c r="D159" s="112"/>
      <c r="E159" s="112"/>
      <c r="F159" s="250"/>
      <c r="G159" s="112"/>
    </row>
    <row r="160" spans="2:7" x14ac:dyDescent="0.2">
      <c r="B160" s="112"/>
      <c r="C160" s="112"/>
      <c r="D160" s="112"/>
      <c r="E160" s="112"/>
      <c r="F160" s="250"/>
      <c r="G160" s="112"/>
    </row>
    <row r="161" spans="2:7" x14ac:dyDescent="0.2">
      <c r="B161" s="112"/>
      <c r="C161" s="112"/>
      <c r="D161" s="112"/>
      <c r="E161" s="112"/>
      <c r="F161" s="250"/>
      <c r="G161" s="112"/>
    </row>
    <row r="162" spans="2:7" x14ac:dyDescent="0.2">
      <c r="B162" s="112"/>
      <c r="C162" s="112"/>
      <c r="D162" s="112"/>
      <c r="E162" s="112"/>
      <c r="F162" s="250"/>
      <c r="G162" s="112"/>
    </row>
    <row r="163" spans="2:7" x14ac:dyDescent="0.2">
      <c r="B163" s="112"/>
      <c r="C163" s="112"/>
      <c r="D163" s="112"/>
      <c r="E163" s="112"/>
      <c r="F163" s="250"/>
      <c r="G163" s="112"/>
    </row>
    <row r="164" spans="2:7" x14ac:dyDescent="0.2">
      <c r="B164" s="112"/>
      <c r="C164" s="112"/>
      <c r="D164" s="112"/>
      <c r="E164" s="112"/>
      <c r="F164" s="250"/>
      <c r="G164" s="112"/>
    </row>
    <row r="165" spans="2:7" x14ac:dyDescent="0.2">
      <c r="B165" s="112"/>
      <c r="C165" s="112"/>
      <c r="D165" s="112"/>
      <c r="E165" s="112"/>
      <c r="F165" s="250"/>
      <c r="G165" s="112"/>
    </row>
    <row r="166" spans="2:7" x14ac:dyDescent="0.2">
      <c r="B166" s="112"/>
      <c r="C166" s="112"/>
      <c r="D166" s="112"/>
      <c r="E166" s="112"/>
      <c r="F166" s="250"/>
      <c r="G166" s="112"/>
    </row>
    <row r="167" spans="2:7" x14ac:dyDescent="0.2">
      <c r="B167" s="112"/>
      <c r="C167" s="112"/>
      <c r="D167" s="112"/>
      <c r="E167" s="112"/>
      <c r="F167" s="250"/>
      <c r="G167" s="112"/>
    </row>
    <row r="168" spans="2:7" x14ac:dyDescent="0.2">
      <c r="B168" s="112"/>
      <c r="C168" s="112"/>
      <c r="D168" s="112"/>
      <c r="E168" s="112"/>
      <c r="F168" s="250"/>
      <c r="G168" s="112"/>
    </row>
    <row r="169" spans="2:7" x14ac:dyDescent="0.2">
      <c r="B169" s="112"/>
      <c r="C169" s="112"/>
      <c r="D169" s="112"/>
      <c r="E169" s="112"/>
      <c r="F169" s="250"/>
      <c r="G169" s="112"/>
    </row>
    <row r="170" spans="2:7" x14ac:dyDescent="0.2">
      <c r="B170" s="112"/>
      <c r="C170" s="112"/>
      <c r="D170" s="112"/>
      <c r="E170" s="112"/>
      <c r="F170" s="250"/>
      <c r="G170" s="112"/>
    </row>
    <row r="171" spans="2:7" x14ac:dyDescent="0.2">
      <c r="B171" s="112"/>
      <c r="C171" s="112"/>
      <c r="D171" s="112"/>
      <c r="E171" s="112"/>
      <c r="F171" s="250"/>
      <c r="G171" s="112"/>
    </row>
    <row r="172" spans="2:7" x14ac:dyDescent="0.2">
      <c r="B172" s="112"/>
      <c r="C172" s="112"/>
      <c r="D172" s="112"/>
      <c r="E172" s="112"/>
      <c r="F172" s="250"/>
      <c r="G172" s="112"/>
    </row>
    <row r="173" spans="2:7" x14ac:dyDescent="0.2">
      <c r="B173" s="112"/>
      <c r="C173" s="112"/>
      <c r="D173" s="112"/>
      <c r="E173" s="112"/>
      <c r="F173" s="250"/>
      <c r="G173" s="112"/>
    </row>
    <row r="174" spans="2:7" x14ac:dyDescent="0.2">
      <c r="B174" s="112"/>
      <c r="C174" s="112"/>
      <c r="D174" s="112"/>
      <c r="E174" s="112"/>
      <c r="F174" s="250"/>
      <c r="G174" s="112"/>
    </row>
    <row r="175" spans="2:7" x14ac:dyDescent="0.2">
      <c r="B175" s="112"/>
      <c r="C175" s="112"/>
      <c r="D175" s="112"/>
      <c r="E175" s="112"/>
      <c r="F175" s="250"/>
      <c r="G175" s="112"/>
    </row>
    <row r="176" spans="2:7" x14ac:dyDescent="0.2">
      <c r="B176" s="112"/>
      <c r="C176" s="112"/>
      <c r="D176" s="112"/>
      <c r="E176" s="112"/>
      <c r="F176" s="250"/>
      <c r="G176" s="112"/>
    </row>
    <row r="177" spans="2:7" x14ac:dyDescent="0.2">
      <c r="B177" s="112"/>
      <c r="C177" s="112"/>
      <c r="D177" s="112"/>
      <c r="E177" s="112"/>
      <c r="F177" s="250"/>
      <c r="G177" s="112"/>
    </row>
    <row r="178" spans="2:7" x14ac:dyDescent="0.2">
      <c r="B178" s="112"/>
      <c r="C178" s="112"/>
      <c r="D178" s="112"/>
      <c r="E178" s="112"/>
      <c r="F178" s="250"/>
      <c r="G178" s="112"/>
    </row>
    <row r="179" spans="2:7" x14ac:dyDescent="0.2">
      <c r="B179" s="112"/>
      <c r="C179" s="112"/>
      <c r="D179" s="112"/>
      <c r="E179" s="112"/>
      <c r="F179" s="250"/>
      <c r="G179" s="112"/>
    </row>
    <row r="180" spans="2:7" x14ac:dyDescent="0.2">
      <c r="B180" s="112"/>
      <c r="C180" s="112"/>
      <c r="D180" s="112"/>
      <c r="E180" s="112"/>
      <c r="F180" s="250"/>
      <c r="G180" s="112"/>
    </row>
    <row r="181" spans="2:7" x14ac:dyDescent="0.2">
      <c r="B181" s="112"/>
      <c r="C181" s="112"/>
      <c r="D181" s="112"/>
      <c r="E181" s="112"/>
      <c r="F181" s="250"/>
      <c r="G181" s="112"/>
    </row>
    <row r="182" spans="2:7" x14ac:dyDescent="0.2">
      <c r="B182" s="112"/>
      <c r="C182" s="112"/>
      <c r="D182" s="112"/>
      <c r="E182" s="112"/>
      <c r="F182" s="250"/>
      <c r="G182" s="112"/>
    </row>
    <row r="183" spans="2:7" x14ac:dyDescent="0.2">
      <c r="B183" s="112"/>
      <c r="C183" s="112"/>
      <c r="D183" s="112"/>
      <c r="E183" s="112"/>
      <c r="F183" s="250"/>
      <c r="G183" s="112"/>
    </row>
    <row r="184" spans="2:7" x14ac:dyDescent="0.2">
      <c r="B184" s="112"/>
      <c r="C184" s="112"/>
      <c r="D184" s="112"/>
      <c r="E184" s="112"/>
      <c r="F184" s="250"/>
      <c r="G184" s="112"/>
    </row>
    <row r="185" spans="2:7" x14ac:dyDescent="0.2">
      <c r="B185" s="112"/>
      <c r="C185" s="112"/>
      <c r="D185" s="112"/>
      <c r="E185" s="112"/>
      <c r="F185" s="250"/>
      <c r="G185" s="112"/>
    </row>
    <row r="186" spans="2:7" x14ac:dyDescent="0.2">
      <c r="B186" s="112"/>
      <c r="C186" s="112"/>
      <c r="D186" s="112"/>
      <c r="E186" s="112"/>
      <c r="F186" s="250"/>
      <c r="G186" s="112"/>
    </row>
    <row r="187" spans="2:7" x14ac:dyDescent="0.2">
      <c r="B187" s="112"/>
      <c r="C187" s="112"/>
      <c r="D187" s="112"/>
      <c r="E187" s="112"/>
      <c r="F187" s="250"/>
      <c r="G187" s="112"/>
    </row>
    <row r="188" spans="2:7" x14ac:dyDescent="0.2">
      <c r="B188" s="112"/>
      <c r="C188" s="112"/>
      <c r="D188" s="112"/>
      <c r="E188" s="112"/>
      <c r="F188" s="250"/>
      <c r="G188" s="112"/>
    </row>
    <row r="189" spans="2:7" x14ac:dyDescent="0.2">
      <c r="B189" s="112"/>
      <c r="C189" s="112"/>
      <c r="D189" s="112"/>
      <c r="E189" s="112"/>
      <c r="F189" s="250"/>
      <c r="G189" s="112"/>
    </row>
    <row r="190" spans="2:7" x14ac:dyDescent="0.2">
      <c r="B190" s="112"/>
      <c r="C190" s="112"/>
      <c r="D190" s="112"/>
      <c r="E190" s="112"/>
      <c r="F190" s="250"/>
      <c r="G190" s="112"/>
    </row>
    <row r="191" spans="2:7" x14ac:dyDescent="0.2">
      <c r="B191" s="112"/>
      <c r="C191" s="112"/>
      <c r="D191" s="112"/>
      <c r="E191" s="112"/>
      <c r="F191" s="250"/>
      <c r="G191" s="112"/>
    </row>
    <row r="192" spans="2:7" x14ac:dyDescent="0.2">
      <c r="B192" s="112"/>
      <c r="C192" s="112"/>
      <c r="D192" s="112"/>
      <c r="E192" s="112"/>
      <c r="F192" s="250"/>
      <c r="G192" s="112"/>
    </row>
    <row r="193" spans="2:7" x14ac:dyDescent="0.2">
      <c r="B193" s="112"/>
      <c r="C193" s="112"/>
      <c r="D193" s="112"/>
      <c r="E193" s="112"/>
      <c r="F193" s="250"/>
      <c r="G193" s="112"/>
    </row>
    <row r="194" spans="2:7" x14ac:dyDescent="0.2">
      <c r="B194" s="112"/>
      <c r="C194" s="112"/>
      <c r="D194" s="112"/>
      <c r="E194" s="112"/>
      <c r="F194" s="250"/>
      <c r="G194" s="112"/>
    </row>
    <row r="195" spans="2:7" x14ac:dyDescent="0.2">
      <c r="B195" s="112"/>
      <c r="C195" s="112"/>
      <c r="D195" s="112"/>
      <c r="E195" s="112"/>
      <c r="F195" s="250"/>
      <c r="G195" s="112"/>
    </row>
    <row r="196" spans="2:7" x14ac:dyDescent="0.2">
      <c r="B196" s="112"/>
      <c r="C196" s="112"/>
      <c r="D196" s="112"/>
      <c r="E196" s="112"/>
      <c r="F196" s="250"/>
      <c r="G196" s="112"/>
    </row>
    <row r="197" spans="2:7" x14ac:dyDescent="0.2">
      <c r="B197" s="112"/>
      <c r="C197" s="112"/>
      <c r="D197" s="112"/>
      <c r="E197" s="112"/>
      <c r="F197" s="250"/>
      <c r="G197" s="112"/>
    </row>
    <row r="198" spans="2:7" x14ac:dyDescent="0.2">
      <c r="B198" s="112"/>
      <c r="C198" s="112"/>
      <c r="D198" s="112"/>
      <c r="E198" s="112"/>
      <c r="F198" s="250"/>
      <c r="G198" s="112"/>
    </row>
    <row r="199" spans="2:7" x14ac:dyDescent="0.2">
      <c r="B199" s="112"/>
      <c r="C199" s="112"/>
      <c r="D199" s="112"/>
      <c r="E199" s="112"/>
      <c r="F199" s="250"/>
      <c r="G199" s="112"/>
    </row>
    <row r="200" spans="2:7" x14ac:dyDescent="0.2">
      <c r="B200" s="112"/>
      <c r="C200" s="112"/>
      <c r="D200" s="112"/>
      <c r="E200" s="112"/>
      <c r="F200" s="250"/>
      <c r="G200" s="112"/>
    </row>
    <row r="201" spans="2:7" x14ac:dyDescent="0.2">
      <c r="B201" s="112"/>
      <c r="C201" s="112"/>
      <c r="D201" s="112"/>
      <c r="E201" s="112"/>
      <c r="F201" s="250"/>
      <c r="G201" s="112"/>
    </row>
    <row r="202" spans="2:7" x14ac:dyDescent="0.2">
      <c r="B202" s="112"/>
      <c r="C202" s="112"/>
      <c r="D202" s="112"/>
      <c r="E202" s="112"/>
      <c r="F202" s="250"/>
      <c r="G202" s="112"/>
    </row>
    <row r="203" spans="2:7" x14ac:dyDescent="0.2">
      <c r="B203" s="112"/>
      <c r="C203" s="112"/>
      <c r="D203" s="112"/>
      <c r="E203" s="112"/>
      <c r="F203" s="250"/>
      <c r="G203" s="112"/>
    </row>
    <row r="204" spans="2:7" x14ac:dyDescent="0.2">
      <c r="B204" s="112"/>
      <c r="C204" s="112"/>
      <c r="D204" s="112"/>
      <c r="E204" s="112"/>
      <c r="F204" s="250"/>
      <c r="G204" s="112"/>
    </row>
    <row r="205" spans="2:7" x14ac:dyDescent="0.2">
      <c r="B205" s="112"/>
      <c r="C205" s="112"/>
      <c r="D205" s="112"/>
      <c r="E205" s="112"/>
      <c r="F205" s="250"/>
      <c r="G205" s="112"/>
    </row>
    <row r="206" spans="2:7" x14ac:dyDescent="0.2">
      <c r="B206" s="112"/>
      <c r="C206" s="112"/>
      <c r="D206" s="112"/>
      <c r="E206" s="112"/>
      <c r="F206" s="250"/>
      <c r="G206" s="112"/>
    </row>
    <row r="207" spans="2:7" x14ac:dyDescent="0.2">
      <c r="B207" s="112"/>
      <c r="C207" s="112"/>
      <c r="D207" s="112"/>
      <c r="E207" s="112"/>
      <c r="F207" s="250"/>
      <c r="G207" s="112"/>
    </row>
    <row r="208" spans="2:7" x14ac:dyDescent="0.2">
      <c r="B208" s="112"/>
      <c r="C208" s="112"/>
      <c r="D208" s="112"/>
      <c r="E208" s="112"/>
      <c r="F208" s="250"/>
      <c r="G208" s="112"/>
    </row>
    <row r="209" spans="2:7" x14ac:dyDescent="0.2">
      <c r="B209" s="112"/>
      <c r="C209" s="112"/>
      <c r="D209" s="112"/>
      <c r="E209" s="112"/>
      <c r="F209" s="250"/>
      <c r="G209" s="112"/>
    </row>
    <row r="210" spans="2:7" x14ac:dyDescent="0.2">
      <c r="B210" s="112"/>
      <c r="C210" s="112"/>
      <c r="D210" s="112"/>
      <c r="E210" s="112"/>
      <c r="F210" s="250"/>
      <c r="G210" s="112"/>
    </row>
    <row r="211" spans="2:7" x14ac:dyDescent="0.2">
      <c r="B211" s="112"/>
      <c r="C211" s="112"/>
      <c r="D211" s="112"/>
      <c r="E211" s="112"/>
      <c r="F211" s="250"/>
      <c r="G211" s="112"/>
    </row>
    <row r="212" spans="2:7" x14ac:dyDescent="0.2">
      <c r="B212" s="112"/>
      <c r="C212" s="112"/>
      <c r="D212" s="112"/>
      <c r="E212" s="112"/>
      <c r="F212" s="250"/>
      <c r="G212" s="112"/>
    </row>
    <row r="213" spans="2:7" x14ac:dyDescent="0.2">
      <c r="B213" s="112"/>
      <c r="C213" s="112"/>
      <c r="D213" s="112"/>
      <c r="E213" s="112"/>
      <c r="F213" s="250"/>
      <c r="G213" s="112"/>
    </row>
    <row r="214" spans="2:7" x14ac:dyDescent="0.2">
      <c r="B214" s="112"/>
      <c r="C214" s="112"/>
      <c r="D214" s="112"/>
      <c r="E214" s="112"/>
      <c r="F214" s="250"/>
      <c r="G214" s="112"/>
    </row>
    <row r="215" spans="2:7" x14ac:dyDescent="0.2">
      <c r="B215" s="112"/>
      <c r="C215" s="112"/>
      <c r="D215" s="112"/>
      <c r="E215" s="112"/>
      <c r="F215" s="250"/>
      <c r="G215" s="112"/>
    </row>
    <row r="216" spans="2:7" x14ac:dyDescent="0.2">
      <c r="B216" s="112"/>
      <c r="C216" s="112"/>
      <c r="D216" s="112"/>
      <c r="E216" s="112"/>
      <c r="F216" s="250"/>
      <c r="G216" s="112"/>
    </row>
  </sheetData>
  <pageMargins left="0.51181102362204722" right="0.51181102362204722" top="0.55118110236220474" bottom="0.55118110236220474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4"/>
  <sheetViews>
    <sheetView workbookViewId="0">
      <pane xSplit="2" ySplit="17" topLeftCell="C21" activePane="bottomRight" state="frozen"/>
      <selection pane="topRight" activeCell="C1" sqref="C1"/>
      <selection pane="bottomLeft" activeCell="A18" sqref="A18"/>
      <selection pane="bottomRight" activeCell="B49" sqref="B49:B50"/>
    </sheetView>
  </sheetViews>
  <sheetFormatPr defaultRowHeight="12.75" x14ac:dyDescent="0.2"/>
  <cols>
    <col min="1" max="1" width="3.28515625" style="1" customWidth="1"/>
    <col min="2" max="2" width="10.5703125" style="1" customWidth="1"/>
    <col min="3" max="3" width="4.140625" style="1" customWidth="1"/>
    <col min="4" max="4" width="8.5703125" style="2" customWidth="1"/>
    <col min="5" max="5" width="6.5703125" style="4" customWidth="1"/>
    <col min="6" max="6" width="6.5703125" style="2" customWidth="1"/>
    <col min="7" max="7" width="8.42578125" style="2" customWidth="1"/>
    <col min="8" max="8" width="9.28515625" style="2" customWidth="1"/>
    <col min="9" max="9" width="7.28515625" style="2" customWidth="1"/>
    <col min="10" max="10" width="7" style="4" customWidth="1"/>
    <col min="11" max="11" width="8.140625" style="14" customWidth="1"/>
    <col min="12" max="12" width="1.42578125" style="2" customWidth="1"/>
    <col min="13" max="13" width="8.42578125" style="76" customWidth="1"/>
    <col min="14" max="14" width="7.140625" style="77" customWidth="1"/>
    <col min="15" max="15" width="7.140625" style="24" customWidth="1"/>
    <col min="16" max="16" width="1.42578125" style="19" customWidth="1"/>
    <col min="17" max="17" width="9.5703125" style="23" customWidth="1"/>
    <col min="18" max="18" width="7" style="23" customWidth="1"/>
    <col min="19" max="19" width="1.7109375" style="19" customWidth="1"/>
    <col min="20" max="20" width="8.28515625" style="30" customWidth="1"/>
    <col min="21" max="21" width="8.7109375" style="49" customWidth="1"/>
    <col min="22" max="22" width="8.7109375" style="50" customWidth="1"/>
    <col min="23" max="23" width="8.7109375" style="51" customWidth="1"/>
    <col min="24" max="24" width="8.5703125" style="93" customWidth="1"/>
    <col min="25" max="25" width="6.7109375" style="93" customWidth="1"/>
    <col min="26" max="26" width="2" customWidth="1"/>
    <col min="27" max="27" width="7.140625" style="55" customWidth="1"/>
    <col min="28" max="29" width="7.28515625" style="41" customWidth="1"/>
    <col min="30" max="30" width="7.28515625" style="42" customWidth="1"/>
    <col min="31" max="31" width="8.28515625" style="42" customWidth="1"/>
  </cols>
  <sheetData>
    <row r="1" spans="1:31" x14ac:dyDescent="0.2">
      <c r="A1" s="1" t="s">
        <v>450</v>
      </c>
    </row>
    <row r="2" spans="1:31" ht="15.75" x14ac:dyDescent="0.25">
      <c r="A2" s="18" t="s">
        <v>522</v>
      </c>
      <c r="O2" s="90"/>
    </row>
    <row r="3" spans="1:31" x14ac:dyDescent="0.2">
      <c r="A3" s="1" t="s">
        <v>326</v>
      </c>
      <c r="Q3" s="523"/>
      <c r="R3" s="523"/>
      <c r="T3" s="524"/>
      <c r="U3" s="524"/>
      <c r="V3" s="524"/>
      <c r="W3" s="524"/>
      <c r="X3" s="525"/>
      <c r="Y3" s="525"/>
      <c r="AA3" s="526"/>
      <c r="AB3" s="526"/>
      <c r="AC3" s="526"/>
      <c r="AD3" s="526"/>
      <c r="AE3" s="526"/>
    </row>
    <row r="5" spans="1:31" x14ac:dyDescent="0.2">
      <c r="D5" s="12" t="s">
        <v>320</v>
      </c>
      <c r="E5" s="13"/>
      <c r="F5" s="8">
        <v>362.63095619780461</v>
      </c>
      <c r="G5" s="8">
        <v>5494.8863062687342</v>
      </c>
      <c r="H5" s="8">
        <v>3953.7062149077065</v>
      </c>
      <c r="I5" s="8"/>
      <c r="J5" s="13">
        <v>10.199999999999999</v>
      </c>
      <c r="K5" s="15">
        <v>1073.512195002417</v>
      </c>
      <c r="L5" s="8"/>
      <c r="M5" s="78">
        <v>1504.1546821960783</v>
      </c>
      <c r="N5" s="79">
        <v>857.81425323106737</v>
      </c>
      <c r="O5" s="26">
        <v>914.89955860453369</v>
      </c>
      <c r="P5" s="20"/>
      <c r="Q5" s="36">
        <v>989.75364824534108</v>
      </c>
      <c r="R5" s="25">
        <v>491.38735578648453</v>
      </c>
      <c r="S5" s="21"/>
      <c r="T5" s="36">
        <v>1077.8760022239326</v>
      </c>
      <c r="U5" s="25">
        <v>1048.512195002417</v>
      </c>
      <c r="V5" s="25">
        <v>1023.512195002417</v>
      </c>
      <c r="W5" s="25">
        <v>998.512195002417</v>
      </c>
      <c r="X5" s="94">
        <v>973.512195002417</v>
      </c>
      <c r="Y5" s="103">
        <v>100.00000000000006</v>
      </c>
      <c r="AA5" s="56">
        <v>594.80756621637465</v>
      </c>
      <c r="AB5" s="32">
        <v>565.44375899485908</v>
      </c>
      <c r="AC5" s="32">
        <v>540.44375899485908</v>
      </c>
      <c r="AD5" s="32">
        <v>515.44375899485908</v>
      </c>
      <c r="AE5" s="26">
        <v>490.44375899485908</v>
      </c>
    </row>
    <row r="6" spans="1:31" x14ac:dyDescent="0.2">
      <c r="D6" s="12" t="s">
        <v>321</v>
      </c>
      <c r="E6" s="13"/>
      <c r="F6" s="8">
        <v>110.06238185255199</v>
      </c>
      <c r="G6" s="8">
        <v>2285.3833427336822</v>
      </c>
      <c r="H6" s="8">
        <v>1365.3251951369241</v>
      </c>
      <c r="I6" s="8"/>
      <c r="J6" s="13">
        <v>4.1999999999999993</v>
      </c>
      <c r="K6" s="15">
        <v>-477.50174899260116</v>
      </c>
      <c r="L6" s="8"/>
      <c r="M6" s="78">
        <v>-1410.9101378114578</v>
      </c>
      <c r="N6" s="79">
        <v>-1520.4728775222547</v>
      </c>
      <c r="O6" s="26">
        <v>-512.07271984745955</v>
      </c>
      <c r="P6" s="20"/>
      <c r="Q6" s="36">
        <v>-519.27597342046397</v>
      </c>
      <c r="R6" s="25">
        <v>-590.44375899485908</v>
      </c>
      <c r="S6" s="21"/>
      <c r="T6" s="36">
        <v>-473.13794177108559</v>
      </c>
      <c r="U6" s="25">
        <v>-457.8822927223917</v>
      </c>
      <c r="V6" s="25">
        <v>-482.8822927223917</v>
      </c>
      <c r="W6" s="25">
        <v>-507.8822927223917</v>
      </c>
      <c r="X6" s="94">
        <v>-519.27597342046397</v>
      </c>
      <c r="Y6" s="103">
        <v>-100.00000000000003</v>
      </c>
      <c r="AA6" s="56">
        <v>-487.02354856496896</v>
      </c>
      <c r="AB6" s="32">
        <v>-466.38735578648453</v>
      </c>
      <c r="AC6" s="32">
        <v>-441.38735578648453</v>
      </c>
      <c r="AD6" s="32">
        <v>-416.38735578648453</v>
      </c>
      <c r="AE6" s="26">
        <v>-391.38735578648453</v>
      </c>
    </row>
    <row r="7" spans="1:31" x14ac:dyDescent="0.2">
      <c r="D7" s="12" t="s">
        <v>323</v>
      </c>
      <c r="E7" s="13"/>
      <c r="F7" s="8">
        <v>252.56857434525261</v>
      </c>
      <c r="G7" s="8">
        <v>3209.502963535052</v>
      </c>
      <c r="H7" s="8">
        <v>2588.3810197707826</v>
      </c>
      <c r="I7" s="8"/>
      <c r="J7" s="13">
        <v>6</v>
      </c>
      <c r="K7" s="15">
        <v>1551.0139439950181</v>
      </c>
      <c r="L7" s="8"/>
      <c r="M7" s="78">
        <v>2915.0648200075361</v>
      </c>
      <c r="N7" s="79">
        <v>2378.2871307533223</v>
      </c>
      <c r="O7" s="26">
        <v>1426.9722784519931</v>
      </c>
      <c r="P7" s="20"/>
      <c r="Q7" s="36">
        <v>1509.0296216658051</v>
      </c>
      <c r="R7" s="25">
        <v>1081.8311147813436</v>
      </c>
      <c r="S7" s="21"/>
      <c r="T7" s="36">
        <v>1551.0139439950181</v>
      </c>
      <c r="U7" s="25">
        <v>1506.3944877248086</v>
      </c>
      <c r="V7" s="25">
        <v>1506.3944877248086</v>
      </c>
      <c r="W7" s="25">
        <v>1506.3944877248086</v>
      </c>
      <c r="X7" s="94">
        <v>1492.788168422881</v>
      </c>
      <c r="Y7" s="103">
        <v>200.00000000000009</v>
      </c>
      <c r="AA7" s="56">
        <v>1081.8311147813436</v>
      </c>
      <c r="AB7" s="32">
        <v>1031.8311147813436</v>
      </c>
      <c r="AC7" s="32">
        <v>981.83111478134356</v>
      </c>
      <c r="AD7" s="32">
        <v>931.83111478134356</v>
      </c>
      <c r="AE7" s="26">
        <v>881.83111478134356</v>
      </c>
    </row>
    <row r="8" spans="1:31" x14ac:dyDescent="0.2">
      <c r="D8" s="12" t="s">
        <v>322</v>
      </c>
      <c r="E8" s="13"/>
      <c r="F8" s="8">
        <v>148.03927495109357</v>
      </c>
      <c r="G8" s="8">
        <v>3565.1667015837752</v>
      </c>
      <c r="H8" s="8">
        <v>2324.69875789666</v>
      </c>
      <c r="I8" s="8"/>
      <c r="J8" s="13">
        <v>8.4499999999999993</v>
      </c>
      <c r="K8" s="15">
        <v>122.82655962022571</v>
      </c>
      <c r="L8" s="69"/>
      <c r="M8" s="78">
        <v>75.774243186069711</v>
      </c>
      <c r="N8" s="79">
        <v>-37.179195849328778</v>
      </c>
      <c r="O8" s="26">
        <v>24.923349600778035</v>
      </c>
      <c r="P8" s="71"/>
      <c r="Q8" s="36">
        <v>113.10821970370088</v>
      </c>
      <c r="R8" s="25">
        <v>-9.2481708584253681</v>
      </c>
      <c r="S8" s="21"/>
      <c r="T8" s="36">
        <v>127.19036684174129</v>
      </c>
      <c r="U8" s="25">
        <v>118.69460347122063</v>
      </c>
      <c r="V8" s="25">
        <v>114.69632444735993</v>
      </c>
      <c r="W8" s="25">
        <v>116.25882729848803</v>
      </c>
      <c r="X8" s="94">
        <v>113.96567800984759</v>
      </c>
      <c r="Y8" s="103">
        <v>-9.2481708584253681</v>
      </c>
      <c r="AA8" s="56">
        <v>13.611978079940954</v>
      </c>
      <c r="AB8" s="32">
        <v>0</v>
      </c>
      <c r="AC8" s="32">
        <v>0</v>
      </c>
      <c r="AD8" s="32">
        <v>0</v>
      </c>
      <c r="AE8" s="26">
        <v>0</v>
      </c>
    </row>
    <row r="9" spans="1:31" x14ac:dyDescent="0.2">
      <c r="D9" s="12" t="s">
        <v>325</v>
      </c>
      <c r="K9" s="15">
        <v>-294.03859885098353</v>
      </c>
      <c r="L9" s="70"/>
      <c r="M9" s="78">
        <v>-348.41787140524019</v>
      </c>
      <c r="N9" s="91"/>
      <c r="O9" s="87"/>
      <c r="P9" s="72"/>
      <c r="Q9" s="36">
        <v>-246.59451410588323</v>
      </c>
      <c r="R9" s="86"/>
      <c r="S9" s="88"/>
      <c r="T9" s="36">
        <v>-283.34379320391491</v>
      </c>
      <c r="U9" s="54">
        <v>-267.41410518381963</v>
      </c>
      <c r="V9" s="54">
        <v>-250.44201704483035</v>
      </c>
      <c r="W9" s="54">
        <v>-247.54019793185785</v>
      </c>
      <c r="X9" s="95">
        <v>-245.3097388974416</v>
      </c>
      <c r="Y9" s="104"/>
      <c r="AA9" s="63"/>
      <c r="AB9" s="64"/>
      <c r="AC9" s="64"/>
      <c r="AD9" s="65"/>
      <c r="AE9" s="66"/>
    </row>
    <row r="10" spans="1:31" x14ac:dyDescent="0.2">
      <c r="D10" s="12" t="s">
        <v>324</v>
      </c>
      <c r="K10" s="15">
        <v>74</v>
      </c>
      <c r="L10" s="70"/>
      <c r="M10" s="78">
        <v>102</v>
      </c>
      <c r="N10" s="91"/>
      <c r="O10" s="87"/>
      <c r="P10" s="72"/>
      <c r="Q10" s="36">
        <v>69</v>
      </c>
      <c r="R10" s="86"/>
      <c r="S10" s="88"/>
      <c r="T10" s="36">
        <v>74</v>
      </c>
      <c r="U10" s="54">
        <v>71</v>
      </c>
      <c r="V10" s="52">
        <v>64</v>
      </c>
      <c r="W10" s="52">
        <v>66</v>
      </c>
      <c r="X10" s="96">
        <v>66</v>
      </c>
      <c r="Y10" s="105"/>
      <c r="AA10" s="63"/>
      <c r="AB10" s="64"/>
      <c r="AC10" s="64"/>
      <c r="AD10" s="65"/>
      <c r="AE10" s="66"/>
    </row>
    <row r="11" spans="1:31" x14ac:dyDescent="0.2">
      <c r="K11" s="15"/>
      <c r="L11" s="67"/>
      <c r="M11" s="78"/>
      <c r="N11" s="80"/>
      <c r="O11" s="27"/>
      <c r="P11" s="68"/>
      <c r="Q11" s="36"/>
      <c r="R11" s="25"/>
      <c r="T11" s="36" t="s">
        <v>356</v>
      </c>
      <c r="U11" s="54"/>
      <c r="V11" s="52"/>
      <c r="W11" s="53"/>
      <c r="X11" s="97"/>
      <c r="Y11" s="106"/>
      <c r="AA11" s="57" t="s">
        <v>339</v>
      </c>
      <c r="AB11" s="64"/>
      <c r="AC11" s="64"/>
      <c r="AD11" s="65"/>
      <c r="AE11" s="74" t="s">
        <v>352</v>
      </c>
    </row>
    <row r="12" spans="1:31" x14ac:dyDescent="0.2">
      <c r="E12" s="5" t="s">
        <v>329</v>
      </c>
      <c r="F12" s="3" t="s">
        <v>310</v>
      </c>
      <c r="G12" s="3" t="s">
        <v>313</v>
      </c>
      <c r="H12" s="3" t="s">
        <v>1</v>
      </c>
      <c r="I12" s="3" t="s">
        <v>314</v>
      </c>
      <c r="J12" s="5" t="s">
        <v>0</v>
      </c>
      <c r="K12" s="16" t="s">
        <v>314</v>
      </c>
      <c r="M12" s="81" t="s">
        <v>346</v>
      </c>
      <c r="N12" s="80" t="s">
        <v>343</v>
      </c>
      <c r="O12" s="85" t="s">
        <v>343</v>
      </c>
      <c r="P12" s="68"/>
      <c r="Q12" s="36" t="s">
        <v>0</v>
      </c>
      <c r="R12" s="28" t="s">
        <v>317</v>
      </c>
      <c r="T12" s="39" t="s">
        <v>332</v>
      </c>
      <c r="U12" s="45" t="s">
        <v>333</v>
      </c>
      <c r="V12" s="45" t="s">
        <v>334</v>
      </c>
      <c r="W12" s="45" t="s">
        <v>335</v>
      </c>
      <c r="X12" s="98" t="s">
        <v>353</v>
      </c>
      <c r="Y12" s="107" t="s">
        <v>354</v>
      </c>
      <c r="AA12" s="58" t="s">
        <v>332</v>
      </c>
      <c r="AB12" s="43" t="s">
        <v>333</v>
      </c>
      <c r="AC12" s="43" t="s">
        <v>334</v>
      </c>
      <c r="AD12" s="43" t="s">
        <v>335</v>
      </c>
      <c r="AE12" s="59" t="s">
        <v>336</v>
      </c>
    </row>
    <row r="13" spans="1:31" x14ac:dyDescent="0.2">
      <c r="C13" s="11" t="s">
        <v>2</v>
      </c>
      <c r="D13" s="3" t="s">
        <v>3</v>
      </c>
      <c r="E13" s="5" t="s">
        <v>330</v>
      </c>
      <c r="F13" s="3" t="s">
        <v>308</v>
      </c>
      <c r="G13" s="3" t="s">
        <v>7</v>
      </c>
      <c r="H13" s="3" t="s">
        <v>4</v>
      </c>
      <c r="I13" s="5" t="s">
        <v>311</v>
      </c>
      <c r="J13" s="5" t="s">
        <v>311</v>
      </c>
      <c r="K13" s="16" t="s">
        <v>315</v>
      </c>
      <c r="M13" s="81" t="s">
        <v>347</v>
      </c>
      <c r="N13" s="80" t="s">
        <v>317</v>
      </c>
      <c r="O13" s="85" t="s">
        <v>345</v>
      </c>
      <c r="P13" s="68"/>
      <c r="Q13" s="36" t="s">
        <v>315</v>
      </c>
      <c r="R13" s="22" t="s">
        <v>348</v>
      </c>
      <c r="T13" s="39" t="s">
        <v>315</v>
      </c>
      <c r="U13" s="46" t="s">
        <v>315</v>
      </c>
      <c r="V13" s="46" t="s">
        <v>315</v>
      </c>
      <c r="W13" s="46" t="s">
        <v>315</v>
      </c>
      <c r="X13" s="99" t="s">
        <v>315</v>
      </c>
      <c r="Y13" s="109" t="s">
        <v>317</v>
      </c>
      <c r="AA13" s="60" t="s">
        <v>319</v>
      </c>
      <c r="AB13" s="33" t="s">
        <v>319</v>
      </c>
      <c r="AC13" s="33" t="s">
        <v>319</v>
      </c>
      <c r="AD13" s="33" t="s">
        <v>319</v>
      </c>
      <c r="AE13" s="29" t="s">
        <v>609</v>
      </c>
    </row>
    <row r="14" spans="1:31" x14ac:dyDescent="0.2">
      <c r="C14" s="11" t="s">
        <v>5</v>
      </c>
      <c r="D14" s="3" t="s">
        <v>6</v>
      </c>
      <c r="E14" s="5" t="s">
        <v>331</v>
      </c>
      <c r="F14" s="2">
        <v>2016</v>
      </c>
      <c r="G14" s="3"/>
      <c r="H14" s="3" t="s">
        <v>7</v>
      </c>
      <c r="I14" s="5" t="s">
        <v>312</v>
      </c>
      <c r="J14" s="5" t="s">
        <v>312</v>
      </c>
      <c r="K14" s="16">
        <v>2016</v>
      </c>
      <c r="M14" s="81" t="s">
        <v>315</v>
      </c>
      <c r="N14" s="83" t="s">
        <v>348</v>
      </c>
      <c r="O14" s="29" t="s">
        <v>344</v>
      </c>
      <c r="Q14" s="37" t="s">
        <v>350</v>
      </c>
      <c r="R14" s="28" t="s">
        <v>349</v>
      </c>
      <c r="T14" s="40"/>
      <c r="U14" s="46"/>
      <c r="V14" s="54"/>
      <c r="W14" s="53"/>
      <c r="X14" s="100"/>
      <c r="Y14" s="110" t="s">
        <v>355</v>
      </c>
      <c r="AA14" s="60" t="s">
        <v>318</v>
      </c>
      <c r="AB14" s="33" t="s">
        <v>318</v>
      </c>
      <c r="AC14" s="33" t="s">
        <v>318</v>
      </c>
      <c r="AD14" s="33" t="s">
        <v>318</v>
      </c>
      <c r="AE14" s="29" t="s">
        <v>318</v>
      </c>
    </row>
    <row r="15" spans="1:31" x14ac:dyDescent="0.2">
      <c r="A15" s="1" t="s">
        <v>8</v>
      </c>
      <c r="B15" s="1" t="s">
        <v>9</v>
      </c>
      <c r="C15" s="11" t="s">
        <v>8</v>
      </c>
      <c r="E15" s="3" t="s">
        <v>309</v>
      </c>
      <c r="F15" s="3" t="s">
        <v>309</v>
      </c>
      <c r="G15" s="3" t="s">
        <v>309</v>
      </c>
      <c r="H15" s="3" t="s">
        <v>309</v>
      </c>
      <c r="I15" s="6">
        <v>2016</v>
      </c>
      <c r="J15" s="6">
        <v>2016</v>
      </c>
      <c r="K15" s="17" t="s">
        <v>309</v>
      </c>
      <c r="L15" s="3"/>
      <c r="M15" s="82" t="s">
        <v>316</v>
      </c>
      <c r="N15" s="83" t="s">
        <v>349</v>
      </c>
      <c r="O15" s="92" t="s">
        <v>351</v>
      </c>
      <c r="Q15" s="37"/>
      <c r="R15" s="28"/>
      <c r="T15" s="36" t="s">
        <v>309</v>
      </c>
      <c r="U15" s="47" t="s">
        <v>309</v>
      </c>
      <c r="V15" s="47" t="s">
        <v>309</v>
      </c>
      <c r="W15" s="47" t="s">
        <v>309</v>
      </c>
      <c r="X15" s="101" t="s">
        <v>309</v>
      </c>
      <c r="Y15" s="108" t="s">
        <v>309</v>
      </c>
      <c r="AA15" s="61" t="s">
        <v>327</v>
      </c>
      <c r="AB15" s="34" t="s">
        <v>340</v>
      </c>
      <c r="AC15" s="34" t="s">
        <v>338</v>
      </c>
      <c r="AD15" s="34" t="s">
        <v>341</v>
      </c>
      <c r="AE15" s="31" t="s">
        <v>342</v>
      </c>
    </row>
    <row r="16" spans="1:31" x14ac:dyDescent="0.2">
      <c r="A16" s="7"/>
      <c r="B16" s="7" t="s">
        <v>10</v>
      </c>
      <c r="C16" s="7"/>
      <c r="D16" s="8">
        <v>5442837</v>
      </c>
      <c r="E16" s="35">
        <v>1720</v>
      </c>
      <c r="F16" s="8">
        <v>181.44429458128772</v>
      </c>
      <c r="G16" s="8">
        <v>3246.4554392116988</v>
      </c>
      <c r="H16" s="8">
        <v>2422.4696761723239</v>
      </c>
      <c r="I16" s="13">
        <v>19.87</v>
      </c>
      <c r="J16" s="9">
        <v>7.57</v>
      </c>
      <c r="K16" s="89">
        <v>41.689577240599348</v>
      </c>
      <c r="L16" s="8"/>
      <c r="M16" s="84">
        <v>46.049297392567297</v>
      </c>
      <c r="N16" s="80">
        <v>4.3597201519679487</v>
      </c>
      <c r="O16" s="26">
        <v>-4.5344088436435226E-15</v>
      </c>
      <c r="P16" s="20"/>
      <c r="Q16" s="38">
        <v>46.053384462114934</v>
      </c>
      <c r="R16" s="25">
        <v>4.3638072215155859</v>
      </c>
      <c r="S16" s="20"/>
      <c r="T16" s="38">
        <v>46.053384462114892</v>
      </c>
      <c r="U16" s="48">
        <v>44.389529181281198</v>
      </c>
      <c r="V16" s="48">
        <v>46.660362522530122</v>
      </c>
      <c r="W16" s="48">
        <v>47.823327709208172</v>
      </c>
      <c r="X16" s="102">
        <v>47.339971701170285</v>
      </c>
      <c r="Y16" s="104">
        <v>5.6503944605709364</v>
      </c>
      <c r="Z16" s="10"/>
      <c r="AA16" s="56">
        <v>-5.972106009721756E-8</v>
      </c>
      <c r="AB16" s="44">
        <v>-1.6638552808338272</v>
      </c>
      <c r="AC16" s="44">
        <v>0.60697806041509561</v>
      </c>
      <c r="AD16" s="44">
        <v>1.7699432470931638</v>
      </c>
      <c r="AE16" s="62">
        <v>1.2865872390552819</v>
      </c>
    </row>
    <row r="17" spans="1:31" x14ac:dyDescent="0.2">
      <c r="I17" s="117"/>
      <c r="K17" s="15"/>
      <c r="M17" s="78"/>
      <c r="N17" s="80"/>
      <c r="O17" s="27"/>
      <c r="Q17" s="36"/>
      <c r="R17" s="25"/>
      <c r="T17" s="40"/>
      <c r="U17" s="54"/>
      <c r="V17" s="52"/>
      <c r="W17" s="53"/>
      <c r="X17" s="97"/>
      <c r="Y17" s="104"/>
      <c r="AA17" s="56"/>
      <c r="AB17" s="64"/>
      <c r="AC17" s="64"/>
      <c r="AD17" s="65"/>
      <c r="AE17" s="66"/>
    </row>
    <row r="18" spans="1:31" x14ac:dyDescent="0.2">
      <c r="A18" s="1">
        <v>5</v>
      </c>
      <c r="B18" s="1" t="s">
        <v>11</v>
      </c>
      <c r="C18" s="1">
        <v>14</v>
      </c>
      <c r="D18" s="2">
        <v>10171</v>
      </c>
      <c r="E18" s="2">
        <v>-386</v>
      </c>
      <c r="F18" s="2">
        <v>122.56338265150464</v>
      </c>
      <c r="G18" s="2">
        <v>3436.4937981842254</v>
      </c>
      <c r="H18" s="2">
        <v>2557.5847106735273</v>
      </c>
      <c r="I18" s="117">
        <v>22</v>
      </c>
      <c r="J18" s="4">
        <v>9.6999999999999993</v>
      </c>
      <c r="K18" s="15">
        <v>548.95815759278833</v>
      </c>
      <c r="M18" s="78">
        <v>52.935098646764452</v>
      </c>
      <c r="N18" s="80">
        <v>-496.02305894602387</v>
      </c>
      <c r="O18" s="27">
        <v>300.22966745879506</v>
      </c>
      <c r="Q18" s="36">
        <v>416.29905581326443</v>
      </c>
      <c r="R18" s="25">
        <v>-132.65910177952389</v>
      </c>
      <c r="T18" s="36">
        <v>553.3219648143039</v>
      </c>
      <c r="U18" s="54">
        <v>523.95815759278833</v>
      </c>
      <c r="V18" s="54">
        <v>498.95815759278833</v>
      </c>
      <c r="W18" s="54">
        <v>473.95815759278833</v>
      </c>
      <c r="X18" s="95">
        <v>448.95815759278833</v>
      </c>
      <c r="Y18" s="104">
        <v>-100</v>
      </c>
      <c r="AA18" s="56">
        <v>137.02290900103947</v>
      </c>
      <c r="AB18" s="32">
        <v>107.65910177952389</v>
      </c>
      <c r="AC18" s="32">
        <v>82.659101779523894</v>
      </c>
      <c r="AD18" s="32">
        <v>57.659101779523894</v>
      </c>
      <c r="AE18" s="26">
        <v>32.659101779523894</v>
      </c>
    </row>
    <row r="19" spans="1:31" x14ac:dyDescent="0.2">
      <c r="A19" s="1">
        <v>9</v>
      </c>
      <c r="B19" s="1" t="s">
        <v>12</v>
      </c>
      <c r="C19" s="1">
        <v>17</v>
      </c>
      <c r="D19" s="2">
        <v>2687</v>
      </c>
      <c r="E19" s="2">
        <v>-730</v>
      </c>
      <c r="F19" s="2">
        <v>130.2560233653177</v>
      </c>
      <c r="G19" s="2">
        <v>3831.2824874128141</v>
      </c>
      <c r="H19" s="2">
        <v>2035.2171591984463</v>
      </c>
      <c r="I19" s="117">
        <v>21.5</v>
      </c>
      <c r="J19" s="4">
        <v>9.1999999999999993</v>
      </c>
      <c r="K19" s="15">
        <v>312.71136845803045</v>
      </c>
      <c r="M19" s="78">
        <v>255.25276426557843</v>
      </c>
      <c r="N19" s="80">
        <v>-57.458604192452015</v>
      </c>
      <c r="O19" s="27">
        <v>37.090994606652011</v>
      </c>
      <c r="Q19" s="36">
        <v>383.17031744120254</v>
      </c>
      <c r="R19" s="25">
        <v>70.458948983172093</v>
      </c>
      <c r="T19" s="36">
        <v>317.07517567954602</v>
      </c>
      <c r="U19" s="54">
        <v>337.71136845803045</v>
      </c>
      <c r="V19" s="54">
        <v>362.71136845803045</v>
      </c>
      <c r="W19" s="54">
        <v>383.17031744120254</v>
      </c>
      <c r="X19" s="95">
        <v>383.17031744120254</v>
      </c>
      <c r="Y19" s="104">
        <v>70.458948983172093</v>
      </c>
      <c r="AA19" s="56">
        <v>-66.095141761656521</v>
      </c>
      <c r="AB19" s="32">
        <v>-45.458948983172093</v>
      </c>
      <c r="AC19" s="32">
        <v>-20.458948983172093</v>
      </c>
      <c r="AD19" s="32">
        <v>0</v>
      </c>
      <c r="AE19" s="26">
        <v>0</v>
      </c>
    </row>
    <row r="20" spans="1:31" x14ac:dyDescent="0.2">
      <c r="A20" s="1">
        <v>10</v>
      </c>
      <c r="B20" s="1" t="s">
        <v>13</v>
      </c>
      <c r="C20" s="1">
        <v>14</v>
      </c>
      <c r="D20" s="2">
        <v>12103</v>
      </c>
      <c r="E20" s="2">
        <v>1056</v>
      </c>
      <c r="F20" s="2">
        <v>127.46696072860647</v>
      </c>
      <c r="G20" s="2">
        <v>3781.6004434932365</v>
      </c>
      <c r="H20" s="2">
        <v>2267.2677499915512</v>
      </c>
      <c r="I20" s="117">
        <v>21.25</v>
      </c>
      <c r="J20" s="4">
        <v>8.9499999999999993</v>
      </c>
      <c r="K20" s="15">
        <v>158.89946134570707</v>
      </c>
      <c r="M20" s="78">
        <v>103.05304386792197</v>
      </c>
      <c r="N20" s="80">
        <v>-55.846417477785096</v>
      </c>
      <c r="O20" s="27">
        <v>36.123682577851838</v>
      </c>
      <c r="Q20" s="36">
        <v>210.81307732969637</v>
      </c>
      <c r="R20" s="25">
        <v>51.913615983989303</v>
      </c>
      <c r="T20" s="36">
        <v>163.26326856722267</v>
      </c>
      <c r="U20" s="54">
        <v>183.89946134570707</v>
      </c>
      <c r="V20" s="54">
        <v>208.89946134570707</v>
      </c>
      <c r="W20" s="54">
        <v>210.81307732969637</v>
      </c>
      <c r="X20" s="95">
        <v>210.81307732969637</v>
      </c>
      <c r="Y20" s="104">
        <v>51.913615983989303</v>
      </c>
      <c r="AA20" s="56">
        <v>-47.549808762473702</v>
      </c>
      <c r="AB20" s="32">
        <v>-26.913615983989303</v>
      </c>
      <c r="AC20" s="32">
        <v>-1.9136159839893025</v>
      </c>
      <c r="AD20" s="32">
        <v>0</v>
      </c>
      <c r="AE20" s="26">
        <v>0</v>
      </c>
    </row>
    <row r="21" spans="1:31" x14ac:dyDescent="0.2">
      <c r="A21" s="1">
        <v>16</v>
      </c>
      <c r="B21" s="1" t="s">
        <v>14</v>
      </c>
      <c r="C21" s="1">
        <v>7</v>
      </c>
      <c r="D21" s="2">
        <v>8374</v>
      </c>
      <c r="E21" s="2">
        <v>889</v>
      </c>
      <c r="F21" s="2">
        <v>159.1441246009415</v>
      </c>
      <c r="G21" s="2">
        <v>3501.1280064888251</v>
      </c>
      <c r="H21" s="2">
        <v>1805.0469886933895</v>
      </c>
      <c r="I21" s="117">
        <v>20.75</v>
      </c>
      <c r="J21" s="4">
        <v>8.4499999999999993</v>
      </c>
      <c r="K21" s="15">
        <v>356.92065121704553</v>
      </c>
      <c r="M21" s="78">
        <v>362.85566303182731</v>
      </c>
      <c r="N21" s="80">
        <v>5.9350118147817739</v>
      </c>
      <c r="O21" s="27">
        <v>-0.94517499768831725</v>
      </c>
      <c r="Q21" s="36">
        <v>304.4588762611495</v>
      </c>
      <c r="R21" s="25">
        <v>-52.461774955896033</v>
      </c>
      <c r="T21" s="36">
        <v>361.2844584385611</v>
      </c>
      <c r="U21" s="54">
        <v>331.92065121704553</v>
      </c>
      <c r="V21" s="54">
        <v>306.92065121704553</v>
      </c>
      <c r="W21" s="54">
        <v>304.4588762611495</v>
      </c>
      <c r="X21" s="95">
        <v>304.4588762611495</v>
      </c>
      <c r="Y21" s="104">
        <v>-52.461774955896033</v>
      </c>
      <c r="AA21" s="56">
        <v>56.825582177411604</v>
      </c>
      <c r="AB21" s="32">
        <v>27.461774955896033</v>
      </c>
      <c r="AC21" s="32">
        <v>2.4617749558960327</v>
      </c>
      <c r="AD21" s="32">
        <v>0</v>
      </c>
      <c r="AE21" s="26">
        <v>0</v>
      </c>
    </row>
    <row r="22" spans="1:31" x14ac:dyDescent="0.2">
      <c r="A22" s="1">
        <v>18</v>
      </c>
      <c r="B22" s="1" t="s">
        <v>15</v>
      </c>
      <c r="C22" s="1">
        <v>1</v>
      </c>
      <c r="D22" s="2">
        <v>5064</v>
      </c>
      <c r="E22" s="2">
        <v>74</v>
      </c>
      <c r="F22" s="2">
        <v>169.02423817898199</v>
      </c>
      <c r="G22" s="2">
        <v>2903.5030632147905</v>
      </c>
      <c r="H22" s="2">
        <v>2358.5711670524661</v>
      </c>
      <c r="I22" s="117">
        <v>20.25</v>
      </c>
      <c r="J22" s="4">
        <v>7.9499999999999993</v>
      </c>
      <c r="K22" s="15">
        <v>-184.76421319398062</v>
      </c>
      <c r="M22" s="78">
        <v>94.904262965272991</v>
      </c>
      <c r="N22" s="80">
        <v>279.6684761592536</v>
      </c>
      <c r="O22" s="27">
        <v>-165.18525360437135</v>
      </c>
      <c r="Q22" s="36">
        <v>-46.028171001374062</v>
      </c>
      <c r="R22" s="25">
        <v>138.73604219260656</v>
      </c>
      <c r="T22" s="36">
        <v>-180.40040597246502</v>
      </c>
      <c r="U22" s="54">
        <v>-159.76421319398062</v>
      </c>
      <c r="V22" s="54">
        <v>-134.76421319398062</v>
      </c>
      <c r="W22" s="54">
        <v>-109.76421319398062</v>
      </c>
      <c r="X22" s="95">
        <v>-84.764213193980623</v>
      </c>
      <c r="Y22" s="104">
        <v>100</v>
      </c>
      <c r="AA22" s="56">
        <v>-134.37223497109096</v>
      </c>
      <c r="AB22" s="32">
        <v>-113.73604219260656</v>
      </c>
      <c r="AC22" s="32">
        <v>-88.736042192606561</v>
      </c>
      <c r="AD22" s="32">
        <v>-63.736042192606561</v>
      </c>
      <c r="AE22" s="26">
        <v>-38.736042192606561</v>
      </c>
    </row>
    <row r="23" spans="1:31" x14ac:dyDescent="0.2">
      <c r="A23" s="1">
        <v>19</v>
      </c>
      <c r="B23" s="1" t="s">
        <v>16</v>
      </c>
      <c r="C23" s="1">
        <v>2</v>
      </c>
      <c r="D23" s="2">
        <v>3982</v>
      </c>
      <c r="E23" s="2">
        <v>-712</v>
      </c>
      <c r="F23" s="2">
        <v>162.94446703286482</v>
      </c>
      <c r="G23" s="2">
        <v>2898.2813662486192</v>
      </c>
      <c r="H23" s="2">
        <v>2078.9854355498715</v>
      </c>
      <c r="I23" s="117">
        <v>21.75</v>
      </c>
      <c r="J23" s="4">
        <v>9.4499999999999993</v>
      </c>
      <c r="K23" s="15">
        <v>162.47226146131504</v>
      </c>
      <c r="M23" s="78">
        <v>353.06205895058127</v>
      </c>
      <c r="N23" s="80">
        <v>190.58979748926623</v>
      </c>
      <c r="O23" s="27">
        <v>-111.73804640237898</v>
      </c>
      <c r="Q23" s="36">
        <v>313.37969037342305</v>
      </c>
      <c r="R23" s="25">
        <v>150.907428912108</v>
      </c>
      <c r="T23" s="36">
        <v>166.83606868283061</v>
      </c>
      <c r="U23" s="54">
        <v>187.47226146131504</v>
      </c>
      <c r="V23" s="54">
        <v>212.47226146131504</v>
      </c>
      <c r="W23" s="54">
        <v>237.47226146131504</v>
      </c>
      <c r="X23" s="95">
        <v>262.47226146131504</v>
      </c>
      <c r="Y23" s="104">
        <v>100</v>
      </c>
      <c r="AA23" s="56">
        <v>-146.54362169059243</v>
      </c>
      <c r="AB23" s="32">
        <v>-125.907428912108</v>
      </c>
      <c r="AC23" s="32">
        <v>-100.907428912108</v>
      </c>
      <c r="AD23" s="32">
        <v>-75.907428912108003</v>
      </c>
      <c r="AE23" s="26">
        <v>-50.907428912108003</v>
      </c>
    </row>
    <row r="24" spans="1:31" x14ac:dyDescent="0.2">
      <c r="A24" s="1">
        <v>20</v>
      </c>
      <c r="B24" s="1" t="s">
        <v>17</v>
      </c>
      <c r="C24" s="1">
        <v>6</v>
      </c>
      <c r="D24" s="2">
        <v>17052</v>
      </c>
      <c r="E24" s="2">
        <v>-307</v>
      </c>
      <c r="F24" s="2">
        <v>161.34468081202817</v>
      </c>
      <c r="G24" s="2">
        <v>3222.998699469756</v>
      </c>
      <c r="H24" s="2">
        <v>2172.3160809999549</v>
      </c>
      <c r="I24" s="117">
        <v>21.25</v>
      </c>
      <c r="J24" s="4">
        <v>8.9499999999999993</v>
      </c>
      <c r="K24" s="15">
        <v>-35.741819470972942</v>
      </c>
      <c r="M24" s="78">
        <v>125.00984136011894</v>
      </c>
      <c r="N24" s="80">
        <v>160.7516608310919</v>
      </c>
      <c r="O24" s="27">
        <v>-93.835164407474338</v>
      </c>
      <c r="Q24" s="36">
        <v>55.015997944670616</v>
      </c>
      <c r="R24" s="25">
        <v>90.757817415643558</v>
      </c>
      <c r="T24" s="36">
        <v>-31.378012249457356</v>
      </c>
      <c r="U24" s="54">
        <v>-10.741819470972942</v>
      </c>
      <c r="V24" s="54">
        <v>14.258180529027058</v>
      </c>
      <c r="W24" s="54">
        <v>39.258180529027058</v>
      </c>
      <c r="X24" s="95">
        <v>55.015997944670616</v>
      </c>
      <c r="Y24" s="104">
        <v>90.757817415643558</v>
      </c>
      <c r="AA24" s="56">
        <v>-86.394010194127972</v>
      </c>
      <c r="AB24" s="32">
        <v>-65.757817415643558</v>
      </c>
      <c r="AC24" s="32">
        <v>-40.757817415643558</v>
      </c>
      <c r="AD24" s="32">
        <v>-15.757817415643558</v>
      </c>
      <c r="AE24" s="26">
        <v>0</v>
      </c>
    </row>
    <row r="25" spans="1:31" x14ac:dyDescent="0.2">
      <c r="A25" s="1">
        <v>46</v>
      </c>
      <c r="B25" s="1" t="s">
        <v>18</v>
      </c>
      <c r="C25" s="1">
        <v>10</v>
      </c>
      <c r="D25" s="2">
        <v>1503</v>
      </c>
      <c r="E25" s="2">
        <v>3199</v>
      </c>
      <c r="F25" s="2">
        <v>131.70425432659587</v>
      </c>
      <c r="G25" s="2">
        <v>4031.0204413847009</v>
      </c>
      <c r="H25" s="2">
        <v>2354.7668466230994</v>
      </c>
      <c r="I25" s="117">
        <v>21</v>
      </c>
      <c r="J25" s="4">
        <v>8.6999999999999993</v>
      </c>
      <c r="K25" s="15">
        <v>425.57558404662922</v>
      </c>
      <c r="M25" s="78">
        <v>137.31002646449306</v>
      </c>
      <c r="N25" s="80">
        <v>-288.26555758213613</v>
      </c>
      <c r="O25" s="27">
        <v>175.5751666404625</v>
      </c>
      <c r="Q25" s="36">
        <v>254.12504966921932</v>
      </c>
      <c r="R25" s="25">
        <v>-171.45053437740989</v>
      </c>
      <c r="T25" s="36">
        <v>429.93939126814479</v>
      </c>
      <c r="U25" s="54">
        <v>400.57558404662922</v>
      </c>
      <c r="V25" s="54">
        <v>375.57558404662922</v>
      </c>
      <c r="W25" s="54">
        <v>350.57558404662922</v>
      </c>
      <c r="X25" s="95">
        <v>325.57558404662922</v>
      </c>
      <c r="Y25" s="104">
        <v>-100</v>
      </c>
      <c r="AA25" s="56">
        <v>175.81434159892547</v>
      </c>
      <c r="AB25" s="32">
        <v>146.45053437740989</v>
      </c>
      <c r="AC25" s="32">
        <v>121.45053437740989</v>
      </c>
      <c r="AD25" s="32">
        <v>96.450534377409895</v>
      </c>
      <c r="AE25" s="26">
        <v>71.450534377409895</v>
      </c>
    </row>
    <row r="26" spans="1:31" x14ac:dyDescent="0.2">
      <c r="A26" s="1">
        <v>47</v>
      </c>
      <c r="B26" s="1" t="s">
        <v>19</v>
      </c>
      <c r="C26" s="1">
        <v>19</v>
      </c>
      <c r="D26" s="2">
        <v>1890</v>
      </c>
      <c r="E26" s="2">
        <v>195</v>
      </c>
      <c r="F26" s="2">
        <v>132.65738523839082</v>
      </c>
      <c r="G26" s="2">
        <v>4353.1109451436996</v>
      </c>
      <c r="H26" s="2">
        <v>3593.5082890370822</v>
      </c>
      <c r="I26" s="117">
        <v>21.25</v>
      </c>
      <c r="J26" s="4">
        <v>8.9499999999999993</v>
      </c>
      <c r="K26" s="15">
        <v>115.09251696289158</v>
      </c>
      <c r="M26" s="78">
        <v>128.7737720095578</v>
      </c>
      <c r="N26" s="80">
        <v>13.681255046666223</v>
      </c>
      <c r="O26" s="27">
        <v>-5.5929209368189561</v>
      </c>
      <c r="Q26" s="36">
        <v>63.251085255501508</v>
      </c>
      <c r="R26" s="25">
        <v>-51.841431707390072</v>
      </c>
      <c r="T26" s="36">
        <v>119.45632418440717</v>
      </c>
      <c r="U26" s="54">
        <v>90.09251696289158</v>
      </c>
      <c r="V26" s="54">
        <v>65.09251696289158</v>
      </c>
      <c r="W26" s="54">
        <v>63.251085255501508</v>
      </c>
      <c r="X26" s="95">
        <v>63.251085255501508</v>
      </c>
      <c r="Y26" s="104">
        <v>-51.841431707390072</v>
      </c>
      <c r="AA26" s="56">
        <v>56.205238928905658</v>
      </c>
      <c r="AB26" s="32">
        <v>26.841431707390072</v>
      </c>
      <c r="AC26" s="32">
        <v>1.8414317073900719</v>
      </c>
      <c r="AD26" s="32">
        <v>0</v>
      </c>
      <c r="AE26" s="26">
        <v>0</v>
      </c>
    </row>
    <row r="27" spans="1:31" x14ac:dyDescent="0.2">
      <c r="A27" s="1">
        <v>49</v>
      </c>
      <c r="B27" s="1" t="s">
        <v>20</v>
      </c>
      <c r="C27" s="1">
        <v>1</v>
      </c>
      <c r="D27" s="2">
        <v>265543</v>
      </c>
      <c r="E27" s="2">
        <v>1397</v>
      </c>
      <c r="F27" s="2">
        <v>251.22868989203258</v>
      </c>
      <c r="G27" s="2">
        <v>2640.9625879364648</v>
      </c>
      <c r="H27" s="2">
        <v>2987.6707221254114</v>
      </c>
      <c r="I27" s="117">
        <v>18</v>
      </c>
      <c r="J27" s="4">
        <v>5.6999999999999993</v>
      </c>
      <c r="K27" s="15">
        <v>-52.752275450495638</v>
      </c>
      <c r="M27" s="78">
        <v>-329.82526277083974</v>
      </c>
      <c r="N27" s="80">
        <v>-277.07298732034411</v>
      </c>
      <c r="O27" s="27">
        <v>168.85962448338725</v>
      </c>
      <c r="Q27" s="36">
        <v>-47.299080181207032</v>
      </c>
      <c r="R27" s="25">
        <v>5.4531952692886065</v>
      </c>
      <c r="T27" s="36">
        <v>-48.388468228980052</v>
      </c>
      <c r="U27" s="54">
        <v>-47.299080181207032</v>
      </c>
      <c r="V27" s="54">
        <v>-47.299080181207032</v>
      </c>
      <c r="W27" s="54">
        <v>-47.299080181207032</v>
      </c>
      <c r="X27" s="95">
        <v>-47.299080181207032</v>
      </c>
      <c r="Y27" s="104">
        <v>5.4531952692886065</v>
      </c>
      <c r="AA27" s="56">
        <v>-1.0893880477730207</v>
      </c>
      <c r="AB27" s="32">
        <v>0</v>
      </c>
      <c r="AC27" s="32">
        <v>0</v>
      </c>
      <c r="AD27" s="32">
        <v>0</v>
      </c>
      <c r="AE27" s="26">
        <v>0</v>
      </c>
    </row>
    <row r="28" spans="1:31" x14ac:dyDescent="0.2">
      <c r="A28" s="1">
        <v>50</v>
      </c>
      <c r="B28" s="1" t="s">
        <v>21</v>
      </c>
      <c r="C28" s="1">
        <v>4</v>
      </c>
      <c r="D28" s="2">
        <v>12314</v>
      </c>
      <c r="E28" s="2">
        <v>471</v>
      </c>
      <c r="F28" s="2">
        <v>169.62970959090785</v>
      </c>
      <c r="G28" s="2">
        <v>3448.6232184598025</v>
      </c>
      <c r="H28" s="2">
        <v>2227.2264945254947</v>
      </c>
      <c r="I28" s="117">
        <v>20.5</v>
      </c>
      <c r="J28" s="4">
        <v>8.1999999999999993</v>
      </c>
      <c r="K28" s="15">
        <v>5.7669241854423081</v>
      </c>
      <c r="M28" s="78">
        <v>-59.170153665758725</v>
      </c>
      <c r="N28" s="80">
        <v>-64.937077851201039</v>
      </c>
      <c r="O28" s="27">
        <v>41.578078801901391</v>
      </c>
      <c r="Q28" s="36">
        <v>4.9705294786961662</v>
      </c>
      <c r="R28" s="25">
        <v>-0.79639470674614188</v>
      </c>
      <c r="T28" s="36">
        <v>10.130731406957894</v>
      </c>
      <c r="U28" s="54">
        <v>4.9705294786961662</v>
      </c>
      <c r="V28" s="54">
        <v>4.9705294786961662</v>
      </c>
      <c r="W28" s="54">
        <v>4.9705294786961662</v>
      </c>
      <c r="X28" s="95">
        <v>4.9705294786961662</v>
      </c>
      <c r="Y28" s="104">
        <v>-0.79639470674614188</v>
      </c>
      <c r="AA28" s="56">
        <v>5.1602019282617277</v>
      </c>
      <c r="AB28" s="32">
        <v>0</v>
      </c>
      <c r="AC28" s="32">
        <v>0</v>
      </c>
      <c r="AD28" s="32">
        <v>0</v>
      </c>
      <c r="AE28" s="26">
        <v>0</v>
      </c>
    </row>
    <row r="29" spans="1:31" x14ac:dyDescent="0.2">
      <c r="A29" s="1">
        <v>51</v>
      </c>
      <c r="B29" s="1" t="s">
        <v>22</v>
      </c>
      <c r="C29" s="1">
        <v>4</v>
      </c>
      <c r="D29" s="2">
        <v>5954</v>
      </c>
      <c r="E29" s="2">
        <v>11219</v>
      </c>
      <c r="F29" s="2">
        <v>176.79805408718306</v>
      </c>
      <c r="G29" s="2">
        <v>3494.0812829966321</v>
      </c>
      <c r="H29" s="2">
        <v>3417.7551869350991</v>
      </c>
      <c r="I29" s="117">
        <v>18</v>
      </c>
      <c r="J29" s="4">
        <v>5.6999999999999993</v>
      </c>
      <c r="K29" s="15">
        <v>498.36629245885655</v>
      </c>
      <c r="M29" s="78">
        <v>922.58272774567024</v>
      </c>
      <c r="N29" s="80">
        <v>424.21643528681369</v>
      </c>
      <c r="O29" s="27">
        <v>-251.91402908090743</v>
      </c>
      <c r="Q29" s="36">
        <v>989.75364824534108</v>
      </c>
      <c r="R29" s="25">
        <v>491.38735578648453</v>
      </c>
      <c r="T29" s="36">
        <v>502.73009968037212</v>
      </c>
      <c r="U29" s="54">
        <v>523.36629245885661</v>
      </c>
      <c r="V29" s="54">
        <v>548.36629245885661</v>
      </c>
      <c r="W29" s="54">
        <v>573.36629245885661</v>
      </c>
      <c r="X29" s="95">
        <v>598.36629245885661</v>
      </c>
      <c r="Y29" s="104">
        <v>100.00000000000006</v>
      </c>
      <c r="AA29" s="56">
        <v>-487.02354856496896</v>
      </c>
      <c r="AB29" s="32">
        <v>-466.38735578648453</v>
      </c>
      <c r="AC29" s="32">
        <v>-441.38735578648453</v>
      </c>
      <c r="AD29" s="32">
        <v>-416.38735578648453</v>
      </c>
      <c r="AE29" s="26">
        <v>-391.38735578648453</v>
      </c>
    </row>
    <row r="30" spans="1:31" x14ac:dyDescent="0.2">
      <c r="A30" s="1">
        <v>52</v>
      </c>
      <c r="B30" s="1" t="s">
        <v>23</v>
      </c>
      <c r="C30" s="1">
        <v>14</v>
      </c>
      <c r="D30" s="2">
        <v>2651</v>
      </c>
      <c r="E30" s="2">
        <v>1804</v>
      </c>
      <c r="F30" s="2">
        <v>136.67988289898807</v>
      </c>
      <c r="G30" s="2">
        <v>4106.4996510208666</v>
      </c>
      <c r="H30" s="2">
        <v>2089.7972300815236</v>
      </c>
      <c r="I30" s="117">
        <v>21.5</v>
      </c>
      <c r="J30" s="4">
        <v>9.1999999999999993</v>
      </c>
      <c r="K30" s="15">
        <v>427.84735516836093</v>
      </c>
      <c r="M30" s="78">
        <v>404.48202256462957</v>
      </c>
      <c r="N30" s="80">
        <v>-23.36533260373136</v>
      </c>
      <c r="O30" s="27">
        <v>16.635031653419588</v>
      </c>
      <c r="Q30" s="36">
        <v>446.03575064670309</v>
      </c>
      <c r="R30" s="25">
        <v>18.188395478342159</v>
      </c>
      <c r="T30" s="36">
        <v>432.21116238987651</v>
      </c>
      <c r="U30" s="54">
        <v>446.03575064670309</v>
      </c>
      <c r="V30" s="54">
        <v>446.03575064670309</v>
      </c>
      <c r="W30" s="54">
        <v>446.03575064670309</v>
      </c>
      <c r="X30" s="95">
        <v>446.03575064670309</v>
      </c>
      <c r="Y30" s="104">
        <v>18.188395478342159</v>
      </c>
      <c r="AA30" s="56">
        <v>-13.824588256826587</v>
      </c>
      <c r="AB30" s="32">
        <v>0</v>
      </c>
      <c r="AC30" s="32">
        <v>0</v>
      </c>
      <c r="AD30" s="32">
        <v>0</v>
      </c>
      <c r="AE30" s="26">
        <v>0</v>
      </c>
    </row>
    <row r="31" spans="1:31" x14ac:dyDescent="0.2">
      <c r="A31" s="1">
        <v>61</v>
      </c>
      <c r="B31" s="1" t="s">
        <v>24</v>
      </c>
      <c r="C31" s="1">
        <v>5</v>
      </c>
      <c r="D31" s="2">
        <v>17521</v>
      </c>
      <c r="E31" s="2">
        <v>487</v>
      </c>
      <c r="F31" s="2">
        <v>160.23376771621736</v>
      </c>
      <c r="G31" s="2">
        <v>3375.511731941127</v>
      </c>
      <c r="H31" s="2">
        <v>2268.7248455543904</v>
      </c>
      <c r="I31" s="117">
        <v>20</v>
      </c>
      <c r="J31" s="4">
        <v>7.6999999999999993</v>
      </c>
      <c r="K31" s="15">
        <v>201.80357655900826</v>
      </c>
      <c r="M31" s="78">
        <v>-144.16466602591618</v>
      </c>
      <c r="N31" s="80">
        <v>-345.96824258492444</v>
      </c>
      <c r="O31" s="27">
        <v>210.19677764213543</v>
      </c>
      <c r="Q31" s="36">
        <v>-11.467443220775769</v>
      </c>
      <c r="R31" s="25">
        <v>-213.27101977978404</v>
      </c>
      <c r="T31" s="36">
        <v>206.16738378052383</v>
      </c>
      <c r="U31" s="54">
        <v>176.80357655900826</v>
      </c>
      <c r="V31" s="54">
        <v>151.80357655900826</v>
      </c>
      <c r="W31" s="54">
        <v>126.80357655900828</v>
      </c>
      <c r="X31" s="95">
        <v>101.80357655900828</v>
      </c>
      <c r="Y31" s="104">
        <v>-99.999999999999986</v>
      </c>
      <c r="AA31" s="56">
        <v>217.63482700129961</v>
      </c>
      <c r="AB31" s="32">
        <v>188.27101977978404</v>
      </c>
      <c r="AC31" s="32">
        <v>163.27101977978404</v>
      </c>
      <c r="AD31" s="32">
        <v>138.27101977978404</v>
      </c>
      <c r="AE31" s="26">
        <v>113.27101977978404</v>
      </c>
    </row>
    <row r="32" spans="1:31" x14ac:dyDescent="0.2">
      <c r="A32" s="1">
        <v>69</v>
      </c>
      <c r="B32" s="1" t="s">
        <v>25</v>
      </c>
      <c r="C32" s="1">
        <v>17</v>
      </c>
      <c r="D32" s="2">
        <v>7479</v>
      </c>
      <c r="E32" s="2">
        <v>-224</v>
      </c>
      <c r="F32" s="2">
        <v>132.90422805849508</v>
      </c>
      <c r="G32" s="2">
        <v>3708.3334908068482</v>
      </c>
      <c r="H32" s="2">
        <v>2347.0212577707057</v>
      </c>
      <c r="I32" s="117">
        <v>22</v>
      </c>
      <c r="J32" s="4">
        <v>9.6999999999999993</v>
      </c>
      <c r="K32" s="15">
        <v>430.0103339677384</v>
      </c>
      <c r="M32" s="78">
        <v>551.43766922843088</v>
      </c>
      <c r="N32" s="80">
        <v>121.42733526069247</v>
      </c>
      <c r="O32" s="27">
        <v>-70.240569065234681</v>
      </c>
      <c r="Q32" s="36">
        <v>568.27805792188349</v>
      </c>
      <c r="R32" s="25">
        <v>138.26772395414508</v>
      </c>
      <c r="T32" s="36">
        <v>434.37414118925398</v>
      </c>
      <c r="U32" s="54">
        <v>455.0103339677384</v>
      </c>
      <c r="V32" s="54">
        <v>480.0103339677384</v>
      </c>
      <c r="W32" s="54">
        <v>505.0103339677384</v>
      </c>
      <c r="X32" s="95">
        <v>530.01033396773846</v>
      </c>
      <c r="Y32" s="104">
        <v>100.00000000000006</v>
      </c>
      <c r="AA32" s="56">
        <v>-133.90391673262951</v>
      </c>
      <c r="AB32" s="32">
        <v>-113.26772395414508</v>
      </c>
      <c r="AC32" s="32">
        <v>-88.267723954145083</v>
      </c>
      <c r="AD32" s="32">
        <v>-63.267723954145083</v>
      </c>
      <c r="AE32" s="26">
        <v>-38.267723954145083</v>
      </c>
    </row>
    <row r="33" spans="1:31" x14ac:dyDescent="0.2">
      <c r="A33" s="1">
        <v>71</v>
      </c>
      <c r="B33" s="1" t="s">
        <v>26</v>
      </c>
      <c r="C33" s="1">
        <v>17</v>
      </c>
      <c r="D33" s="2">
        <v>7175</v>
      </c>
      <c r="E33" s="2">
        <v>-30</v>
      </c>
      <c r="F33" s="2">
        <v>131.41563992959519</v>
      </c>
      <c r="G33" s="2">
        <v>3553.0827482968029</v>
      </c>
      <c r="H33" s="2">
        <v>2608.1427146434053</v>
      </c>
      <c r="I33" s="117">
        <v>22</v>
      </c>
      <c r="J33" s="4">
        <v>9.6999999999999993</v>
      </c>
      <c r="K33" s="15">
        <v>216.48352364536828</v>
      </c>
      <c r="M33" s="78">
        <v>190.59018985002177</v>
      </c>
      <c r="N33" s="80">
        <v>-25.893333795346507</v>
      </c>
      <c r="O33" s="27">
        <v>18.151832368388686</v>
      </c>
      <c r="Q33" s="36">
        <v>304.19490269327775</v>
      </c>
      <c r="R33" s="25">
        <v>87.711379047909475</v>
      </c>
      <c r="T33" s="36">
        <v>220.84733086688385</v>
      </c>
      <c r="U33" s="54">
        <v>241.48352364536828</v>
      </c>
      <c r="V33" s="54">
        <v>266.48352364536828</v>
      </c>
      <c r="W33" s="54">
        <v>291.48352364536828</v>
      </c>
      <c r="X33" s="95">
        <v>304.19490269327775</v>
      </c>
      <c r="Y33" s="104">
        <v>87.711379047909475</v>
      </c>
      <c r="AA33" s="56">
        <v>-83.347571826393903</v>
      </c>
      <c r="AB33" s="32">
        <v>-62.711379047909475</v>
      </c>
      <c r="AC33" s="32">
        <v>-37.711379047909475</v>
      </c>
      <c r="AD33" s="32">
        <v>-12.711379047909475</v>
      </c>
      <c r="AE33" s="26">
        <v>0</v>
      </c>
    </row>
    <row r="34" spans="1:31" x14ac:dyDescent="0.2">
      <c r="A34" s="1">
        <v>72</v>
      </c>
      <c r="B34" s="1" t="s">
        <v>27</v>
      </c>
      <c r="C34" s="1">
        <v>17</v>
      </c>
      <c r="D34" s="2">
        <v>997</v>
      </c>
      <c r="E34" s="2">
        <v>2160</v>
      </c>
      <c r="F34" s="2">
        <v>165.56578827391266</v>
      </c>
      <c r="G34" s="2">
        <v>3967.3951126315651</v>
      </c>
      <c r="H34" s="2">
        <v>2713.4452511055501</v>
      </c>
      <c r="I34" s="117">
        <v>20</v>
      </c>
      <c r="J34" s="4">
        <v>7.6999999999999993</v>
      </c>
      <c r="K34" s="15">
        <v>291.74787918650151</v>
      </c>
      <c r="M34" s="78">
        <v>273.65404748996173</v>
      </c>
      <c r="N34" s="80">
        <v>-18.09383169653978</v>
      </c>
      <c r="O34" s="27">
        <v>13.47213110910465</v>
      </c>
      <c r="Q34" s="36">
        <v>360.33612429674707</v>
      </c>
      <c r="R34" s="25">
        <v>68.588245110245566</v>
      </c>
      <c r="T34" s="36">
        <v>296.11168640801708</v>
      </c>
      <c r="U34" s="54">
        <v>316.74787918650151</v>
      </c>
      <c r="V34" s="54">
        <v>341.74787918650151</v>
      </c>
      <c r="W34" s="54">
        <v>360.33612429674707</v>
      </c>
      <c r="X34" s="95">
        <v>360.33612429674707</v>
      </c>
      <c r="Y34" s="104">
        <v>68.588245110245566</v>
      </c>
      <c r="AA34" s="56">
        <v>-64.224437888729994</v>
      </c>
      <c r="AB34" s="32">
        <v>-43.588245110245566</v>
      </c>
      <c r="AC34" s="32">
        <v>-18.588245110245566</v>
      </c>
      <c r="AD34" s="32">
        <v>0</v>
      </c>
      <c r="AE34" s="26">
        <v>0</v>
      </c>
    </row>
    <row r="35" spans="1:31" x14ac:dyDescent="0.2">
      <c r="A35" s="1">
        <v>74</v>
      </c>
      <c r="B35" s="1" t="s">
        <v>28</v>
      </c>
      <c r="C35" s="1">
        <v>16</v>
      </c>
      <c r="D35" s="2">
        <v>1222</v>
      </c>
      <c r="E35" s="2">
        <v>409</v>
      </c>
      <c r="F35" s="2">
        <v>131.73032448587492</v>
      </c>
      <c r="G35" s="2">
        <v>3937.5097126578125</v>
      </c>
      <c r="H35" s="2">
        <v>2419.6268195057005</v>
      </c>
      <c r="I35" s="117">
        <v>21.5</v>
      </c>
      <c r="J35" s="4">
        <v>9.1999999999999993</v>
      </c>
      <c r="K35" s="15">
        <v>74.705965669074388</v>
      </c>
      <c r="M35" s="78">
        <v>-203.60924938118083</v>
      </c>
      <c r="N35" s="80">
        <v>-278.31521505025523</v>
      </c>
      <c r="O35" s="27">
        <v>169.60496112133393</v>
      </c>
      <c r="Q35" s="36">
        <v>55.207863008529529</v>
      </c>
      <c r="R35" s="25">
        <v>-19.498102660544859</v>
      </c>
      <c r="T35" s="36">
        <v>79.069772890589974</v>
      </c>
      <c r="U35" s="54">
        <v>55.207863008529529</v>
      </c>
      <c r="V35" s="54">
        <v>55.207863008529529</v>
      </c>
      <c r="W35" s="54">
        <v>55.207863008529529</v>
      </c>
      <c r="X35" s="95">
        <v>55.207863008529529</v>
      </c>
      <c r="Y35" s="104">
        <v>-19.498102660544859</v>
      </c>
      <c r="AA35" s="56">
        <v>23.861909882060445</v>
      </c>
      <c r="AB35" s="32">
        <v>0</v>
      </c>
      <c r="AC35" s="32">
        <v>0</v>
      </c>
      <c r="AD35" s="32">
        <v>0</v>
      </c>
      <c r="AE35" s="26">
        <v>0</v>
      </c>
    </row>
    <row r="36" spans="1:31" x14ac:dyDescent="0.2">
      <c r="A36" s="1">
        <v>75</v>
      </c>
      <c r="B36" s="1" t="s">
        <v>29</v>
      </c>
      <c r="C36" s="1">
        <v>8</v>
      </c>
      <c r="D36" s="2">
        <v>21061</v>
      </c>
      <c r="E36" s="2">
        <v>-33</v>
      </c>
      <c r="F36" s="2">
        <v>175.34252174990326</v>
      </c>
      <c r="G36" s="2">
        <v>3565.1667015837752</v>
      </c>
      <c r="H36" s="2">
        <v>2058.8823337235913</v>
      </c>
      <c r="I36" s="117">
        <v>21</v>
      </c>
      <c r="J36" s="4">
        <v>8.6999999999999993</v>
      </c>
      <c r="K36" s="15">
        <v>320.00157897565498</v>
      </c>
      <c r="M36" s="78">
        <v>379.8747719243492</v>
      </c>
      <c r="N36" s="80">
        <v>59.873192948694225</v>
      </c>
      <c r="O36" s="27">
        <v>-33.30808367803575</v>
      </c>
      <c r="Q36" s="36">
        <v>307.54411193366019</v>
      </c>
      <c r="R36" s="25">
        <v>-12.457467041994789</v>
      </c>
      <c r="T36" s="36">
        <v>324.36538619717055</v>
      </c>
      <c r="U36" s="54">
        <v>307.54411193366019</v>
      </c>
      <c r="V36" s="54">
        <v>307.54411193366019</v>
      </c>
      <c r="W36" s="54">
        <v>307.54411193366019</v>
      </c>
      <c r="X36" s="95">
        <v>307.54411193366019</v>
      </c>
      <c r="Y36" s="104">
        <v>-12.457467041994789</v>
      </c>
      <c r="AA36" s="56">
        <v>16.821274263510361</v>
      </c>
      <c r="AB36" s="32">
        <v>0</v>
      </c>
      <c r="AC36" s="32">
        <v>0</v>
      </c>
      <c r="AD36" s="32">
        <v>0</v>
      </c>
      <c r="AE36" s="26">
        <v>0</v>
      </c>
    </row>
    <row r="37" spans="1:31" x14ac:dyDescent="0.2">
      <c r="A37" s="1">
        <v>77</v>
      </c>
      <c r="B37" s="1" t="s">
        <v>30</v>
      </c>
      <c r="C37" s="1">
        <v>13</v>
      </c>
      <c r="D37" s="2">
        <v>5307</v>
      </c>
      <c r="E37" s="2">
        <v>-557</v>
      </c>
      <c r="F37" s="2">
        <v>127.07328776037873</v>
      </c>
      <c r="G37" s="2">
        <v>4036.642319022541</v>
      </c>
      <c r="H37" s="2">
        <v>2292.2058480762953</v>
      </c>
      <c r="I37" s="117">
        <v>22</v>
      </c>
      <c r="J37" s="4">
        <v>9.6999999999999993</v>
      </c>
      <c r="K37" s="15">
        <v>433.90465208512603</v>
      </c>
      <c r="M37" s="78">
        <v>178.94766123949825</v>
      </c>
      <c r="N37" s="80">
        <v>-254.95699084562779</v>
      </c>
      <c r="O37" s="27">
        <v>155.59002659855744</v>
      </c>
      <c r="Q37" s="36">
        <v>333.46215743358999</v>
      </c>
      <c r="R37" s="25">
        <v>-100.44249465153604</v>
      </c>
      <c r="T37" s="36">
        <v>438.2684593066416</v>
      </c>
      <c r="U37" s="54">
        <v>408.90465208512603</v>
      </c>
      <c r="V37" s="54">
        <v>383.90465208512603</v>
      </c>
      <c r="W37" s="54">
        <v>358.90465208512603</v>
      </c>
      <c r="X37" s="95">
        <v>333.90465208512603</v>
      </c>
      <c r="Y37" s="104">
        <v>-100</v>
      </c>
      <c r="AA37" s="56">
        <v>104.80630187305161</v>
      </c>
      <c r="AB37" s="32">
        <v>75.442494651536038</v>
      </c>
      <c r="AC37" s="32">
        <v>50.442494651536038</v>
      </c>
      <c r="AD37" s="32">
        <v>25.442494651536038</v>
      </c>
      <c r="AE37" s="26">
        <v>0.44249465153603751</v>
      </c>
    </row>
    <row r="38" spans="1:31" x14ac:dyDescent="0.2">
      <c r="A38" s="1">
        <v>78</v>
      </c>
      <c r="B38" s="1" t="s">
        <v>31</v>
      </c>
      <c r="C38" s="1">
        <v>1</v>
      </c>
      <c r="D38" s="2">
        <v>9021</v>
      </c>
      <c r="E38" s="2">
        <v>439</v>
      </c>
      <c r="F38" s="2">
        <v>189.85087705406963</v>
      </c>
      <c r="G38" s="2">
        <v>3792.387107255583</v>
      </c>
      <c r="H38" s="2">
        <v>2362.1949210108987</v>
      </c>
      <c r="I38" s="117">
        <v>21.75</v>
      </c>
      <c r="J38" s="4">
        <v>9.4499999999999993</v>
      </c>
      <c r="K38" s="15">
        <v>-96.132808945199201</v>
      </c>
      <c r="M38" s="78">
        <v>382.22990680872567</v>
      </c>
      <c r="N38" s="80">
        <v>478.36271575392487</v>
      </c>
      <c r="O38" s="27">
        <v>-284.40179736117415</v>
      </c>
      <c r="Q38" s="36">
        <v>13.79286233954096</v>
      </c>
      <c r="R38" s="25">
        <v>109.92567128474016</v>
      </c>
      <c r="T38" s="36">
        <v>-91.769001723683616</v>
      </c>
      <c r="U38" s="54">
        <v>-71.132808945199201</v>
      </c>
      <c r="V38" s="54">
        <v>-46.132808945199201</v>
      </c>
      <c r="W38" s="54">
        <v>-21.132808945199201</v>
      </c>
      <c r="X38" s="95">
        <v>3.8671910548007986</v>
      </c>
      <c r="Y38" s="104">
        <v>100</v>
      </c>
      <c r="AA38" s="56">
        <v>-105.56186406322458</v>
      </c>
      <c r="AB38" s="32">
        <v>-84.925671284740162</v>
      </c>
      <c r="AC38" s="32">
        <v>-59.925671284740162</v>
      </c>
      <c r="AD38" s="32">
        <v>-34.925671284740162</v>
      </c>
      <c r="AE38" s="26">
        <v>-9.9256712847401616</v>
      </c>
    </row>
    <row r="39" spans="1:31" x14ac:dyDescent="0.2">
      <c r="A39" s="1">
        <v>79</v>
      </c>
      <c r="B39" s="1" t="s">
        <v>32</v>
      </c>
      <c r="C39" s="1">
        <v>4</v>
      </c>
      <c r="D39" s="2">
        <v>7366</v>
      </c>
      <c r="E39" s="2">
        <v>1433</v>
      </c>
      <c r="F39" s="2">
        <v>175.55652945603509</v>
      </c>
      <c r="G39" s="2">
        <v>3879.1582271801362</v>
      </c>
      <c r="H39" s="2">
        <v>2073.4647755474293</v>
      </c>
      <c r="I39" s="117">
        <v>19.75</v>
      </c>
      <c r="J39" s="4">
        <v>7.4499999999999993</v>
      </c>
      <c r="K39" s="15">
        <v>-282.13661861247465</v>
      </c>
      <c r="M39" s="78">
        <v>-67.794089772885343</v>
      </c>
      <c r="N39" s="80">
        <v>214.34252883958931</v>
      </c>
      <c r="O39" s="27">
        <v>-125.98968521257282</v>
      </c>
      <c r="Q39" s="36">
        <v>-210.29961851875046</v>
      </c>
      <c r="R39" s="25">
        <v>71.837000093724185</v>
      </c>
      <c r="T39" s="36">
        <v>-277.77281139095908</v>
      </c>
      <c r="U39" s="54">
        <v>-257.13661861247465</v>
      </c>
      <c r="V39" s="54">
        <v>-232.13661861247465</v>
      </c>
      <c r="W39" s="54">
        <v>-210.29961851875046</v>
      </c>
      <c r="X39" s="95">
        <v>-210.29961851875046</v>
      </c>
      <c r="Y39" s="104">
        <v>71.837000093724185</v>
      </c>
      <c r="AA39" s="56">
        <v>-67.473192872208614</v>
      </c>
      <c r="AB39" s="32">
        <v>-46.837000093724185</v>
      </c>
      <c r="AC39" s="32">
        <v>-21.837000093724185</v>
      </c>
      <c r="AD39" s="32">
        <v>0</v>
      </c>
      <c r="AE39" s="26">
        <v>0</v>
      </c>
    </row>
    <row r="40" spans="1:31" x14ac:dyDescent="0.2">
      <c r="A40" s="1">
        <v>81</v>
      </c>
      <c r="B40" s="1" t="s">
        <v>33</v>
      </c>
      <c r="C40" s="1">
        <v>7</v>
      </c>
      <c r="D40" s="2">
        <v>3071</v>
      </c>
      <c r="E40" s="2">
        <v>-189</v>
      </c>
      <c r="F40" s="2">
        <v>127.0373975337307</v>
      </c>
      <c r="G40" s="2">
        <v>4132.3718052049626</v>
      </c>
      <c r="H40" s="2">
        <v>1731.4842481892754</v>
      </c>
      <c r="I40" s="117">
        <v>21.5</v>
      </c>
      <c r="J40" s="4">
        <v>9.1999999999999993</v>
      </c>
      <c r="K40" s="15">
        <v>337.67092658126165</v>
      </c>
      <c r="M40" s="78">
        <v>339.68553783153635</v>
      </c>
      <c r="N40" s="80">
        <v>2.0146112502746973</v>
      </c>
      <c r="O40" s="27">
        <v>1.4070653410159499</v>
      </c>
      <c r="Q40" s="36">
        <v>315.5460199478735</v>
      </c>
      <c r="R40" s="25">
        <v>-22.12490663338815</v>
      </c>
      <c r="T40" s="36">
        <v>342.03473380277723</v>
      </c>
      <c r="U40" s="54">
        <v>315.5460199478735</v>
      </c>
      <c r="V40" s="54">
        <v>315.5460199478735</v>
      </c>
      <c r="W40" s="54">
        <v>315.5460199478735</v>
      </c>
      <c r="X40" s="95">
        <v>315.5460199478735</v>
      </c>
      <c r="Y40" s="104">
        <v>-22.12490663338815</v>
      </c>
      <c r="AA40" s="56">
        <v>26.488713854903722</v>
      </c>
      <c r="AB40" s="32">
        <v>0</v>
      </c>
      <c r="AC40" s="32">
        <v>0</v>
      </c>
      <c r="AD40" s="32">
        <v>0</v>
      </c>
      <c r="AE40" s="26">
        <v>0</v>
      </c>
    </row>
    <row r="41" spans="1:31" x14ac:dyDescent="0.2">
      <c r="A41" s="1">
        <v>82</v>
      </c>
      <c r="B41" s="1" t="s">
        <v>34</v>
      </c>
      <c r="C41" s="1">
        <v>5</v>
      </c>
      <c r="D41" s="2">
        <v>9738</v>
      </c>
      <c r="E41" s="2">
        <v>491</v>
      </c>
      <c r="F41" s="2">
        <v>180.37227303401056</v>
      </c>
      <c r="G41" s="2">
        <v>2622.7361845911732</v>
      </c>
      <c r="H41" s="2">
        <v>2052.3618942715616</v>
      </c>
      <c r="I41" s="117">
        <v>20</v>
      </c>
      <c r="J41" s="4">
        <v>7.6999999999999993</v>
      </c>
      <c r="K41" s="15">
        <v>68.015520777227863</v>
      </c>
      <c r="M41" s="78">
        <v>-8.5678462831366691</v>
      </c>
      <c r="N41" s="80">
        <v>-76.583367060364537</v>
      </c>
      <c r="O41" s="27">
        <v>48.56585232739949</v>
      </c>
      <c r="Q41" s="36">
        <v>65.850096175399671</v>
      </c>
      <c r="R41" s="25">
        <v>-2.1654246018281924</v>
      </c>
      <c r="T41" s="36">
        <v>72.379327998743449</v>
      </c>
      <c r="U41" s="54">
        <v>65.850096175399671</v>
      </c>
      <c r="V41" s="54">
        <v>65.850096175399671</v>
      </c>
      <c r="W41" s="54">
        <v>65.850096175399671</v>
      </c>
      <c r="X41" s="95">
        <v>65.850096175399671</v>
      </c>
      <c r="Y41" s="104">
        <v>-2.1654246018281924</v>
      </c>
      <c r="AA41" s="56">
        <v>6.5292318233437783</v>
      </c>
      <c r="AB41" s="32">
        <v>0</v>
      </c>
      <c r="AC41" s="32">
        <v>0</v>
      </c>
      <c r="AD41" s="32">
        <v>0</v>
      </c>
      <c r="AE41" s="26">
        <v>0</v>
      </c>
    </row>
    <row r="42" spans="1:31" x14ac:dyDescent="0.2">
      <c r="A42" s="1">
        <v>86</v>
      </c>
      <c r="B42" s="1" t="s">
        <v>35</v>
      </c>
      <c r="C42" s="1">
        <v>5</v>
      </c>
      <c r="D42" s="2">
        <v>8815</v>
      </c>
      <c r="E42" s="2">
        <v>468</v>
      </c>
      <c r="F42" s="2">
        <v>168.81791166243312</v>
      </c>
      <c r="G42" s="2">
        <v>2970.4648411609728</v>
      </c>
      <c r="H42" s="2">
        <v>2030.0612093788966</v>
      </c>
      <c r="I42" s="117">
        <v>21.5</v>
      </c>
      <c r="J42" s="4">
        <v>9.1999999999999993</v>
      </c>
      <c r="K42" s="15">
        <v>226.01850756943463</v>
      </c>
      <c r="M42" s="78">
        <v>320.89082371925537</v>
      </c>
      <c r="N42" s="80">
        <v>94.872316149820733</v>
      </c>
      <c r="O42" s="27">
        <v>-54.307557598711675</v>
      </c>
      <c r="Q42" s="36">
        <v>302.71239727326309</v>
      </c>
      <c r="R42" s="25">
        <v>76.693889703828461</v>
      </c>
      <c r="T42" s="36">
        <v>230.3823147909502</v>
      </c>
      <c r="U42" s="54">
        <v>251.01850756943463</v>
      </c>
      <c r="V42" s="54">
        <v>276.01850756943463</v>
      </c>
      <c r="W42" s="54">
        <v>301.01850756943463</v>
      </c>
      <c r="X42" s="95">
        <v>302.71239727326309</v>
      </c>
      <c r="Y42" s="104">
        <v>76.693889703828461</v>
      </c>
      <c r="AA42" s="56">
        <v>-72.330082482312889</v>
      </c>
      <c r="AB42" s="32">
        <v>-51.693889703828461</v>
      </c>
      <c r="AC42" s="32">
        <v>-26.693889703828461</v>
      </c>
      <c r="AD42" s="32">
        <v>-1.6938897038284608</v>
      </c>
      <c r="AE42" s="26">
        <v>0</v>
      </c>
    </row>
    <row r="43" spans="1:31" x14ac:dyDescent="0.2">
      <c r="A43" s="1">
        <v>90</v>
      </c>
      <c r="B43" s="1" t="s">
        <v>36</v>
      </c>
      <c r="C43" s="1">
        <v>10</v>
      </c>
      <c r="D43" s="2">
        <v>3638</v>
      </c>
      <c r="E43" s="2">
        <v>571</v>
      </c>
      <c r="F43" s="2">
        <v>127.94155056260188</v>
      </c>
      <c r="G43" s="2">
        <v>5044.7248696280703</v>
      </c>
      <c r="H43" s="2">
        <v>2162.3375769850063</v>
      </c>
      <c r="I43" s="117">
        <v>20.75</v>
      </c>
      <c r="J43" s="4">
        <v>8.4499999999999993</v>
      </c>
      <c r="K43" s="15">
        <v>107.38742272059727</v>
      </c>
      <c r="M43" s="78">
        <v>182.61440099523006</v>
      </c>
      <c r="N43" s="80">
        <v>75.226978274632785</v>
      </c>
      <c r="O43" s="27">
        <v>-42.520354873598905</v>
      </c>
      <c r="Q43" s="36">
        <v>199.01359255462316</v>
      </c>
      <c r="R43" s="25">
        <v>91.626169834025887</v>
      </c>
      <c r="T43" s="36">
        <v>111.75122994211286</v>
      </c>
      <c r="U43" s="54">
        <v>132.38742272059727</v>
      </c>
      <c r="V43" s="54">
        <v>157.38742272059727</v>
      </c>
      <c r="W43" s="54">
        <v>182.38742272059727</v>
      </c>
      <c r="X43" s="95">
        <v>199.01359255462316</v>
      </c>
      <c r="Y43" s="104">
        <v>91.626169834025887</v>
      </c>
      <c r="AA43" s="56">
        <v>-87.262362612510302</v>
      </c>
      <c r="AB43" s="32">
        <v>-66.626169834025887</v>
      </c>
      <c r="AC43" s="32">
        <v>-41.626169834025887</v>
      </c>
      <c r="AD43" s="32">
        <v>-16.626169834025887</v>
      </c>
      <c r="AE43" s="26">
        <v>0</v>
      </c>
    </row>
    <row r="44" spans="1:31" x14ac:dyDescent="0.2">
      <c r="A44" s="1">
        <v>91</v>
      </c>
      <c r="B44" s="1" t="s">
        <v>37</v>
      </c>
      <c r="C44" s="1">
        <v>1</v>
      </c>
      <c r="D44" s="2">
        <v>620715</v>
      </c>
      <c r="E44" s="2">
        <v>7250</v>
      </c>
      <c r="F44" s="2">
        <v>226.86729351920644</v>
      </c>
      <c r="G44" s="2">
        <v>3165.779406892188</v>
      </c>
      <c r="H44" s="2">
        <v>2662.2908538200459</v>
      </c>
      <c r="I44" s="117">
        <v>18.5</v>
      </c>
      <c r="J44" s="4">
        <v>6.1999999999999993</v>
      </c>
      <c r="K44" s="15">
        <v>-195.13010933848204</v>
      </c>
      <c r="M44" s="78">
        <v>-190.98953924536153</v>
      </c>
      <c r="N44" s="80">
        <v>4.140570093120516</v>
      </c>
      <c r="O44" s="27">
        <v>0.13149003530846046</v>
      </c>
      <c r="Q44" s="36">
        <v>-128.32455778393509</v>
      </c>
      <c r="R44" s="25">
        <v>66.805551554546952</v>
      </c>
      <c r="T44" s="36">
        <v>-190.76630211696647</v>
      </c>
      <c r="U44" s="54">
        <v>-170.13010933848204</v>
      </c>
      <c r="V44" s="54">
        <v>-145.13010933848204</v>
      </c>
      <c r="W44" s="54">
        <v>-128.32455778393509</v>
      </c>
      <c r="X44" s="95">
        <v>-128.32455778393509</v>
      </c>
      <c r="Y44" s="104">
        <v>66.805551554546952</v>
      </c>
      <c r="AA44" s="56">
        <v>-62.44174433303138</v>
      </c>
      <c r="AB44" s="32">
        <v>-41.805551554546952</v>
      </c>
      <c r="AC44" s="32">
        <v>-16.805551554546952</v>
      </c>
      <c r="AD44" s="32">
        <v>0</v>
      </c>
      <c r="AE44" s="26">
        <v>0</v>
      </c>
    </row>
    <row r="45" spans="1:31" x14ac:dyDescent="0.2">
      <c r="A45" s="1">
        <v>92</v>
      </c>
      <c r="B45" s="1" t="s">
        <v>38</v>
      </c>
      <c r="C45" s="1">
        <v>1</v>
      </c>
      <c r="D45" s="2">
        <v>210803</v>
      </c>
      <c r="E45" s="2">
        <v>1680</v>
      </c>
      <c r="F45" s="2">
        <v>206.9481678480177</v>
      </c>
      <c r="G45" s="2">
        <v>2807.6765563016979</v>
      </c>
      <c r="H45" s="2">
        <v>2637.7821090425018</v>
      </c>
      <c r="I45" s="117">
        <v>19</v>
      </c>
      <c r="J45" s="4">
        <v>6.6999999999999993</v>
      </c>
      <c r="K45" s="15">
        <v>90.128737983308611</v>
      </c>
      <c r="M45" s="78">
        <v>208.69468886160686</v>
      </c>
      <c r="N45" s="80">
        <v>118.56595087829825</v>
      </c>
      <c r="O45" s="27">
        <v>-68.523738435798165</v>
      </c>
      <c r="Q45" s="36">
        <v>141.67523798207901</v>
      </c>
      <c r="R45" s="25">
        <v>51.5464999987704</v>
      </c>
      <c r="T45" s="36">
        <v>94.492545204824197</v>
      </c>
      <c r="U45" s="54">
        <v>115.12873798330861</v>
      </c>
      <c r="V45" s="54">
        <v>140.12873798330861</v>
      </c>
      <c r="W45" s="54">
        <v>141.67523798207901</v>
      </c>
      <c r="X45" s="95">
        <v>141.67523798207901</v>
      </c>
      <c r="Y45" s="104">
        <v>51.5464999987704</v>
      </c>
      <c r="AA45" s="56">
        <v>-47.182692777254815</v>
      </c>
      <c r="AB45" s="32">
        <v>-26.5464999987704</v>
      </c>
      <c r="AC45" s="32">
        <v>-1.5464999987704005</v>
      </c>
      <c r="AD45" s="32">
        <v>0</v>
      </c>
      <c r="AE45" s="26">
        <v>0</v>
      </c>
    </row>
    <row r="46" spans="1:31" x14ac:dyDescent="0.2">
      <c r="A46" s="1">
        <v>97</v>
      </c>
      <c r="B46" s="1" t="s">
        <v>39</v>
      </c>
      <c r="C46" s="1">
        <v>10</v>
      </c>
      <c r="D46" s="2">
        <v>2326</v>
      </c>
      <c r="E46" s="2">
        <v>1757</v>
      </c>
      <c r="F46" s="2">
        <v>132.45217110920038</v>
      </c>
      <c r="G46" s="2">
        <v>3729.7027580817953</v>
      </c>
      <c r="H46" s="2">
        <v>2406.5308577637634</v>
      </c>
      <c r="I46" s="117">
        <v>19.5</v>
      </c>
      <c r="J46" s="4">
        <v>7.1999999999999993</v>
      </c>
      <c r="K46" s="15">
        <v>268.83194004840101</v>
      </c>
      <c r="M46" s="78">
        <v>-213.59473381934973</v>
      </c>
      <c r="N46" s="80">
        <v>-482.42667386775076</v>
      </c>
      <c r="O46" s="27">
        <v>292.07183641183121</v>
      </c>
      <c r="Q46" s="36">
        <v>-82.490494061893244</v>
      </c>
      <c r="R46" s="25">
        <v>-351.32243411029424</v>
      </c>
      <c r="T46" s="36">
        <v>273.19574726991658</v>
      </c>
      <c r="U46" s="54">
        <v>243.83194004840101</v>
      </c>
      <c r="V46" s="54">
        <v>218.83194004840101</v>
      </c>
      <c r="W46" s="54">
        <v>193.83194004840101</v>
      </c>
      <c r="X46" s="95">
        <v>168.83194004840101</v>
      </c>
      <c r="Y46" s="104">
        <v>-100</v>
      </c>
      <c r="AA46" s="56">
        <v>355.68624133180981</v>
      </c>
      <c r="AB46" s="32">
        <v>326.32243411029424</v>
      </c>
      <c r="AC46" s="32">
        <v>301.32243411029424</v>
      </c>
      <c r="AD46" s="32">
        <v>276.32243411029424</v>
      </c>
      <c r="AE46" s="26">
        <v>251.32243411029424</v>
      </c>
    </row>
    <row r="47" spans="1:31" x14ac:dyDescent="0.2">
      <c r="A47" s="1">
        <v>98</v>
      </c>
      <c r="B47" s="1" t="s">
        <v>40</v>
      </c>
      <c r="C47" s="1">
        <v>7</v>
      </c>
      <c r="D47" s="2">
        <v>23996</v>
      </c>
      <c r="E47" s="2">
        <v>665.56926154359064</v>
      </c>
      <c r="F47" s="2">
        <v>174.33872120449195</v>
      </c>
      <c r="G47" s="2">
        <v>3006.3792719267699</v>
      </c>
      <c r="H47" s="2">
        <v>2337.2802724145236</v>
      </c>
      <c r="I47" s="117">
        <v>21</v>
      </c>
      <c r="J47" s="4">
        <v>8.6999999999999993</v>
      </c>
      <c r="K47" s="15">
        <v>53.282359042199928</v>
      </c>
      <c r="M47" s="78">
        <v>51.392255715861616</v>
      </c>
      <c r="N47" s="80">
        <v>-1.8901033263383127</v>
      </c>
      <c r="O47" s="27">
        <v>3.7498940869837587</v>
      </c>
      <c r="Q47" s="36">
        <v>55.878612257218869</v>
      </c>
      <c r="R47" s="25">
        <v>2.5962532150189404</v>
      </c>
      <c r="T47" s="36">
        <v>57.646166263715514</v>
      </c>
      <c r="U47" s="54">
        <v>55.878612257218869</v>
      </c>
      <c r="V47" s="54">
        <v>55.878612257218869</v>
      </c>
      <c r="W47" s="54">
        <v>55.878612257218869</v>
      </c>
      <c r="X47" s="95">
        <v>55.878612257218869</v>
      </c>
      <c r="Y47" s="104">
        <v>2.5962532150189404</v>
      </c>
      <c r="AA47" s="56">
        <v>1.7675540064966455</v>
      </c>
      <c r="AB47" s="32">
        <v>0</v>
      </c>
      <c r="AC47" s="32">
        <v>0</v>
      </c>
      <c r="AD47" s="32">
        <v>0</v>
      </c>
      <c r="AE47" s="26">
        <v>0</v>
      </c>
    </row>
    <row r="48" spans="1:31" x14ac:dyDescent="0.2">
      <c r="A48" s="1">
        <v>99</v>
      </c>
      <c r="B48" s="1" t="s">
        <v>41</v>
      </c>
      <c r="C48" s="1">
        <v>4</v>
      </c>
      <c r="D48" s="2">
        <v>1788</v>
      </c>
      <c r="E48" s="2">
        <v>-900</v>
      </c>
      <c r="F48" s="2">
        <v>132.40242923840094</v>
      </c>
      <c r="G48" s="2">
        <v>3618.3578535971383</v>
      </c>
      <c r="H48" s="2">
        <v>2008.3077194451396</v>
      </c>
      <c r="I48" s="117">
        <v>21.5</v>
      </c>
      <c r="J48" s="4">
        <v>9.1999999999999993</v>
      </c>
      <c r="K48" s="15">
        <v>121.64233906901966</v>
      </c>
      <c r="M48" s="78">
        <v>197.76134567728357</v>
      </c>
      <c r="N48" s="80">
        <v>76.119006608263916</v>
      </c>
      <c r="O48" s="27">
        <v>-43.055571873777581</v>
      </c>
      <c r="Q48" s="36">
        <v>104.29868964088344</v>
      </c>
      <c r="R48" s="25">
        <v>-17.343649428136217</v>
      </c>
      <c r="T48" s="36">
        <v>126.00614629053524</v>
      </c>
      <c r="U48" s="54">
        <v>104.29868964088344</v>
      </c>
      <c r="V48" s="54">
        <v>104.29868964088344</v>
      </c>
      <c r="W48" s="54">
        <v>104.29868964088344</v>
      </c>
      <c r="X48" s="95">
        <v>104.29868964088344</v>
      </c>
      <c r="Y48" s="104">
        <v>-17.343649428136217</v>
      </c>
      <c r="AA48" s="56">
        <v>21.707456649651803</v>
      </c>
      <c r="AB48" s="32">
        <v>0</v>
      </c>
      <c r="AC48" s="32">
        <v>0</v>
      </c>
      <c r="AD48" s="32">
        <v>0</v>
      </c>
      <c r="AE48" s="26">
        <v>0</v>
      </c>
    </row>
    <row r="49" spans="1:31" x14ac:dyDescent="0.2">
      <c r="A49" s="1">
        <v>102</v>
      </c>
      <c r="B49" s="1" t="s">
        <v>42</v>
      </c>
      <c r="C49" s="1">
        <v>4</v>
      </c>
      <c r="D49" s="2">
        <v>10487</v>
      </c>
      <c r="E49" s="2">
        <v>643</v>
      </c>
      <c r="F49" s="2">
        <v>147.78990015512821</v>
      </c>
      <c r="G49" s="2">
        <v>3370.0896292701391</v>
      </c>
      <c r="H49" s="2">
        <v>2078.3060663284518</v>
      </c>
      <c r="I49" s="117">
        <v>20.5</v>
      </c>
      <c r="J49" s="4">
        <v>8.1999999999999993</v>
      </c>
      <c r="K49" s="15">
        <v>127.16082162042633</v>
      </c>
      <c r="M49" s="78">
        <v>10.077561267663295</v>
      </c>
      <c r="N49" s="80">
        <v>-117.08326035276303</v>
      </c>
      <c r="O49" s="27">
        <v>72.865788302838595</v>
      </c>
      <c r="Q49" s="36">
        <v>109.42728635327023</v>
      </c>
      <c r="R49" s="25">
        <v>-17.7335352671561</v>
      </c>
      <c r="T49" s="36">
        <v>131.52462884194193</v>
      </c>
      <c r="U49" s="54">
        <v>109.42728635327023</v>
      </c>
      <c r="V49" s="54">
        <v>109.42728635327023</v>
      </c>
      <c r="W49" s="54">
        <v>109.42728635327023</v>
      </c>
      <c r="X49" s="95">
        <v>109.42728635327023</v>
      </c>
      <c r="Y49" s="104">
        <v>-17.7335352671561</v>
      </c>
      <c r="AA49" s="56">
        <v>22.0973424886717</v>
      </c>
      <c r="AB49" s="32">
        <v>0</v>
      </c>
      <c r="AC49" s="32">
        <v>0</v>
      </c>
      <c r="AD49" s="32">
        <v>0</v>
      </c>
      <c r="AE49" s="26">
        <v>0</v>
      </c>
    </row>
    <row r="50" spans="1:31" x14ac:dyDescent="0.2">
      <c r="A50" s="1">
        <v>103</v>
      </c>
      <c r="B50" s="1" t="s">
        <v>43</v>
      </c>
      <c r="C50" s="1">
        <v>5</v>
      </c>
      <c r="D50" s="2">
        <v>2440</v>
      </c>
      <c r="E50" s="2">
        <v>-98</v>
      </c>
      <c r="F50" s="2">
        <v>138.49296151104775</v>
      </c>
      <c r="G50" s="2">
        <v>3340.1485385949345</v>
      </c>
      <c r="H50" s="2">
        <v>2189.3028289755498</v>
      </c>
      <c r="I50" s="117">
        <v>21.5</v>
      </c>
      <c r="J50" s="4">
        <v>9.1999999999999993</v>
      </c>
      <c r="K50" s="15">
        <v>11.897986728876575</v>
      </c>
      <c r="M50" s="78">
        <v>2.2113691873604009</v>
      </c>
      <c r="N50" s="80">
        <v>-9.6866175415161742</v>
      </c>
      <c r="O50" s="27">
        <v>8.4278026160904798</v>
      </c>
      <c r="Q50" s="36">
        <v>39.429153543507269</v>
      </c>
      <c r="R50" s="25">
        <v>27.531166814630694</v>
      </c>
      <c r="T50" s="36">
        <v>16.26179395039216</v>
      </c>
      <c r="U50" s="54">
        <v>36.897986728876575</v>
      </c>
      <c r="V50" s="54">
        <v>39.429153543507269</v>
      </c>
      <c r="W50" s="54">
        <v>39.429153543507269</v>
      </c>
      <c r="X50" s="95">
        <v>39.429153543507269</v>
      </c>
      <c r="Y50" s="104">
        <v>27.531166814630694</v>
      </c>
      <c r="AA50" s="56">
        <v>-23.167359593115108</v>
      </c>
      <c r="AB50" s="32">
        <v>-2.5311668146306943</v>
      </c>
      <c r="AC50" s="32">
        <v>0</v>
      </c>
      <c r="AD50" s="32">
        <v>0</v>
      </c>
      <c r="AE50" s="26">
        <v>0</v>
      </c>
    </row>
    <row r="51" spans="1:31" x14ac:dyDescent="0.2">
      <c r="A51" s="1">
        <v>105</v>
      </c>
      <c r="B51" s="1" t="s">
        <v>44</v>
      </c>
      <c r="C51" s="1">
        <v>18</v>
      </c>
      <c r="D51" s="2">
        <v>2490</v>
      </c>
      <c r="E51" s="2">
        <v>-530</v>
      </c>
      <c r="F51" s="2">
        <v>133.43116380867386</v>
      </c>
      <c r="G51" s="2">
        <v>4693.2346998281892</v>
      </c>
      <c r="H51" s="2">
        <v>2512.1281661671383</v>
      </c>
      <c r="I51" s="117">
        <v>21.75</v>
      </c>
      <c r="J51" s="4">
        <v>9.4499999999999993</v>
      </c>
      <c r="K51" s="15">
        <v>129.9811827122121</v>
      </c>
      <c r="M51" s="78">
        <v>-126.37876051550576</v>
      </c>
      <c r="N51" s="80">
        <v>-256.35994322771785</v>
      </c>
      <c r="O51" s="27">
        <v>156.43179802781148</v>
      </c>
      <c r="Q51" s="36">
        <v>94.131648580844413</v>
      </c>
      <c r="R51" s="25">
        <v>-35.84953413136769</v>
      </c>
      <c r="T51" s="36">
        <v>134.34498993372767</v>
      </c>
      <c r="U51" s="54">
        <v>104.9811827122121</v>
      </c>
      <c r="V51" s="54">
        <v>94.131648580844413</v>
      </c>
      <c r="W51" s="54">
        <v>94.131648580844413</v>
      </c>
      <c r="X51" s="95">
        <v>94.131648580844413</v>
      </c>
      <c r="Y51" s="104">
        <v>-35.84953413136769</v>
      </c>
      <c r="AA51" s="56">
        <v>40.213341352883262</v>
      </c>
      <c r="AB51" s="32">
        <v>10.84953413136769</v>
      </c>
      <c r="AC51" s="32">
        <v>0</v>
      </c>
      <c r="AD51" s="32">
        <v>0</v>
      </c>
      <c r="AE51" s="26">
        <v>0</v>
      </c>
    </row>
    <row r="52" spans="1:31" x14ac:dyDescent="0.2">
      <c r="A52" s="1">
        <v>106</v>
      </c>
      <c r="B52" s="1" t="s">
        <v>45</v>
      </c>
      <c r="C52" s="1">
        <v>1</v>
      </c>
      <c r="D52" s="2">
        <v>46366</v>
      </c>
      <c r="E52" s="2">
        <v>623</v>
      </c>
      <c r="F52" s="2">
        <v>195.84510983082666</v>
      </c>
      <c r="G52" s="2">
        <v>3203.0811421340854</v>
      </c>
      <c r="H52" s="2">
        <v>2194.1937022222933</v>
      </c>
      <c r="I52" s="117">
        <v>19.75</v>
      </c>
      <c r="J52" s="4">
        <v>7.4499999999999993</v>
      </c>
      <c r="K52" s="15">
        <v>-70.326801814900278</v>
      </c>
      <c r="M52" s="78">
        <v>-25.241590297328617</v>
      </c>
      <c r="N52" s="80">
        <v>45.085211517571665</v>
      </c>
      <c r="O52" s="27">
        <v>-24.43529481936222</v>
      </c>
      <c r="Q52" s="36">
        <v>-86.170905326074205</v>
      </c>
      <c r="R52" s="25">
        <v>-15.844103511173927</v>
      </c>
      <c r="T52" s="36">
        <v>-65.962994593384693</v>
      </c>
      <c r="U52" s="54">
        <v>-86.170905326074205</v>
      </c>
      <c r="V52" s="54">
        <v>-86.170905326074205</v>
      </c>
      <c r="W52" s="54">
        <v>-86.170905326074205</v>
      </c>
      <c r="X52" s="95">
        <v>-86.170905326074205</v>
      </c>
      <c r="Y52" s="104">
        <v>-15.844103511173927</v>
      </c>
      <c r="AA52" s="56">
        <v>20.207910732689513</v>
      </c>
      <c r="AB52" s="32">
        <v>0</v>
      </c>
      <c r="AC52" s="32">
        <v>0</v>
      </c>
      <c r="AD52" s="32">
        <v>0</v>
      </c>
      <c r="AE52" s="26">
        <v>0</v>
      </c>
    </row>
    <row r="53" spans="1:31" x14ac:dyDescent="0.2">
      <c r="A53" s="1">
        <v>108</v>
      </c>
      <c r="B53" s="1" t="s">
        <v>46</v>
      </c>
      <c r="C53" s="1">
        <v>6</v>
      </c>
      <c r="D53" s="2">
        <v>10610</v>
      </c>
      <c r="E53" s="2">
        <v>349</v>
      </c>
      <c r="F53" s="2">
        <v>157.51184633884756</v>
      </c>
      <c r="G53" s="2">
        <v>3117.4682153321637</v>
      </c>
      <c r="H53" s="2">
        <v>2454.9415857821368</v>
      </c>
      <c r="I53" s="117">
        <v>21</v>
      </c>
      <c r="J53" s="4">
        <v>8.6999999999999993</v>
      </c>
      <c r="K53" s="15">
        <v>-52.69464475178394</v>
      </c>
      <c r="M53" s="78">
        <v>-153.64443970559148</v>
      </c>
      <c r="N53" s="80">
        <v>-100.94979495380754</v>
      </c>
      <c r="O53" s="27">
        <v>63.185709063465296</v>
      </c>
      <c r="Q53" s="36">
        <v>-73.651039849042292</v>
      </c>
      <c r="R53" s="25">
        <v>-20.956395097258351</v>
      </c>
      <c r="T53" s="36">
        <v>-48.330837530268354</v>
      </c>
      <c r="U53" s="54">
        <v>-73.651039849042292</v>
      </c>
      <c r="V53" s="54">
        <v>-73.651039849042292</v>
      </c>
      <c r="W53" s="54">
        <v>-73.651039849042292</v>
      </c>
      <c r="X53" s="95">
        <v>-73.651039849042292</v>
      </c>
      <c r="Y53" s="104">
        <v>-20.956395097258351</v>
      </c>
      <c r="AA53" s="56">
        <v>25.320202318773937</v>
      </c>
      <c r="AB53" s="32">
        <v>0</v>
      </c>
      <c r="AC53" s="32">
        <v>0</v>
      </c>
      <c r="AD53" s="32">
        <v>0</v>
      </c>
      <c r="AE53" s="26">
        <v>0</v>
      </c>
    </row>
    <row r="54" spans="1:31" x14ac:dyDescent="0.2">
      <c r="A54" s="1">
        <v>109</v>
      </c>
      <c r="B54" s="1" t="s">
        <v>47</v>
      </c>
      <c r="C54" s="1">
        <v>5</v>
      </c>
      <c r="D54" s="2">
        <v>67976</v>
      </c>
      <c r="E54" s="2">
        <v>68</v>
      </c>
      <c r="F54" s="2">
        <v>182.29879735171957</v>
      </c>
      <c r="G54" s="2">
        <v>3326.212411882263</v>
      </c>
      <c r="H54" s="2">
        <v>2152.7578523611178</v>
      </c>
      <c r="I54" s="117">
        <v>20.5</v>
      </c>
      <c r="J54" s="4">
        <v>8.1999999999999993</v>
      </c>
      <c r="K54" s="15">
        <v>27.517078150630006</v>
      </c>
      <c r="M54" s="78">
        <v>48.303794004354856</v>
      </c>
      <c r="N54" s="80">
        <v>20.78671585372485</v>
      </c>
      <c r="O54" s="27">
        <v>-9.8561974210541354</v>
      </c>
      <c r="Q54" s="36">
        <v>0.68720575108399906</v>
      </c>
      <c r="R54" s="25">
        <v>-26.829872399546005</v>
      </c>
      <c r="T54" s="36">
        <v>31.880885372145592</v>
      </c>
      <c r="U54" s="54">
        <v>2.5170781506300042</v>
      </c>
      <c r="V54" s="54">
        <v>0.68720575108399906</v>
      </c>
      <c r="W54" s="54">
        <v>0.68720575108399906</v>
      </c>
      <c r="X54" s="95">
        <v>0.68720575108399906</v>
      </c>
      <c r="Y54" s="104">
        <v>-26.829872399546005</v>
      </c>
      <c r="AA54" s="56">
        <v>31.193679621061591</v>
      </c>
      <c r="AB54" s="32">
        <v>1.8298723995460051</v>
      </c>
      <c r="AC54" s="32">
        <v>0</v>
      </c>
      <c r="AD54" s="32">
        <v>0</v>
      </c>
      <c r="AE54" s="26">
        <v>0</v>
      </c>
    </row>
    <row r="55" spans="1:31" x14ac:dyDescent="0.2">
      <c r="A55" s="1">
        <v>111</v>
      </c>
      <c r="B55" s="1" t="s">
        <v>48</v>
      </c>
      <c r="C55" s="1">
        <v>7</v>
      </c>
      <c r="D55" s="2">
        <v>19695</v>
      </c>
      <c r="E55" s="2">
        <v>905</v>
      </c>
      <c r="F55" s="2">
        <v>167.8392373946588</v>
      </c>
      <c r="G55" s="2">
        <v>3634.2196823038366</v>
      </c>
      <c r="H55" s="2">
        <v>2131.9953763415892</v>
      </c>
      <c r="I55" s="117">
        <v>20.5</v>
      </c>
      <c r="J55" s="4">
        <v>8.1999999999999993</v>
      </c>
      <c r="K55" s="15">
        <v>148.14994747089065</v>
      </c>
      <c r="M55" s="78">
        <v>47.030910334818309</v>
      </c>
      <c r="N55" s="80">
        <v>-101.11903713607234</v>
      </c>
      <c r="O55" s="27">
        <v>63.287254372824172</v>
      </c>
      <c r="Q55" s="36">
        <v>19.961917115672648</v>
      </c>
      <c r="R55" s="25">
        <v>-128.18803035521802</v>
      </c>
      <c r="T55" s="36">
        <v>152.51375469240622</v>
      </c>
      <c r="U55" s="54">
        <v>123.14994747089067</v>
      </c>
      <c r="V55" s="54">
        <v>98.149947470890666</v>
      </c>
      <c r="W55" s="54">
        <v>73.149947470890666</v>
      </c>
      <c r="X55" s="95">
        <v>48.149947470890666</v>
      </c>
      <c r="Y55" s="104">
        <v>-99.999999999999986</v>
      </c>
      <c r="AA55" s="56">
        <v>132.55183757673359</v>
      </c>
      <c r="AB55" s="32">
        <v>103.18803035521802</v>
      </c>
      <c r="AC55" s="32">
        <v>78.188030355218018</v>
      </c>
      <c r="AD55" s="32">
        <v>53.188030355218018</v>
      </c>
      <c r="AE55" s="26">
        <v>28.188030355218018</v>
      </c>
    </row>
    <row r="56" spans="1:31" x14ac:dyDescent="0.2">
      <c r="A56" s="1">
        <v>139</v>
      </c>
      <c r="B56" s="1" t="s">
        <v>49</v>
      </c>
      <c r="C56" s="1">
        <v>17</v>
      </c>
      <c r="D56" s="2">
        <v>9666</v>
      </c>
      <c r="E56" s="2">
        <v>565</v>
      </c>
      <c r="F56" s="2">
        <v>138.70748936258752</v>
      </c>
      <c r="G56" s="2">
        <v>3297.1183021036386</v>
      </c>
      <c r="H56" s="2">
        <v>2756.0263025696318</v>
      </c>
      <c r="I56" s="117">
        <v>21.25</v>
      </c>
      <c r="J56" s="4">
        <v>8.9499999999999993</v>
      </c>
      <c r="K56" s="15">
        <v>-24.153372119740002</v>
      </c>
      <c r="M56" s="78">
        <v>134.07395271744821</v>
      </c>
      <c r="N56" s="80">
        <v>158.22732483718821</v>
      </c>
      <c r="O56" s="27">
        <v>-92.320562811132135</v>
      </c>
      <c r="Q56" s="36">
        <v>78.707922268562143</v>
      </c>
      <c r="R56" s="25">
        <v>102.86129438830214</v>
      </c>
      <c r="T56" s="36">
        <v>-19.789564898224416</v>
      </c>
      <c r="U56" s="54">
        <v>0.84662788026000158</v>
      </c>
      <c r="V56" s="54">
        <v>25.846627880260002</v>
      </c>
      <c r="W56" s="54">
        <v>50.846627880260002</v>
      </c>
      <c r="X56" s="95">
        <v>75.846627880260002</v>
      </c>
      <c r="Y56" s="104">
        <v>100</v>
      </c>
      <c r="AA56" s="56">
        <v>-98.497487166786556</v>
      </c>
      <c r="AB56" s="32">
        <v>-77.861294388302142</v>
      </c>
      <c r="AC56" s="32">
        <v>-52.861294388302142</v>
      </c>
      <c r="AD56" s="32">
        <v>-27.861294388302142</v>
      </c>
      <c r="AE56" s="26">
        <v>-2.8612943883021416</v>
      </c>
    </row>
    <row r="57" spans="1:31" x14ac:dyDescent="0.2">
      <c r="A57" s="1">
        <v>140</v>
      </c>
      <c r="B57" s="1" t="s">
        <v>50</v>
      </c>
      <c r="C57" s="1">
        <v>11</v>
      </c>
      <c r="D57" s="2">
        <v>22115</v>
      </c>
      <c r="E57" s="2">
        <v>156</v>
      </c>
      <c r="F57" s="2">
        <v>157.1266329552285</v>
      </c>
      <c r="G57" s="2">
        <v>3417.2142294918699</v>
      </c>
      <c r="H57" s="2">
        <v>2177.1189303035753</v>
      </c>
      <c r="I57" s="117">
        <v>20.5</v>
      </c>
      <c r="J57" s="4">
        <v>8.1999999999999993</v>
      </c>
      <c r="K57" s="15">
        <v>298.28761871420704</v>
      </c>
      <c r="M57" s="78">
        <v>-15.030602673361747</v>
      </c>
      <c r="N57" s="80">
        <v>-313.31822138756877</v>
      </c>
      <c r="O57" s="27">
        <v>190.60676492372207</v>
      </c>
      <c r="Q57" s="36">
        <v>175.17732927987856</v>
      </c>
      <c r="R57" s="25">
        <v>-123.11028943432848</v>
      </c>
      <c r="T57" s="36">
        <v>302.65142593572261</v>
      </c>
      <c r="U57" s="54">
        <v>273.28761871420704</v>
      </c>
      <c r="V57" s="54">
        <v>248.28761871420704</v>
      </c>
      <c r="W57" s="54">
        <v>223.28761871420704</v>
      </c>
      <c r="X57" s="95">
        <v>198.28761871420704</v>
      </c>
      <c r="Y57" s="104">
        <v>-100</v>
      </c>
      <c r="AA57" s="56">
        <v>127.47409665584405</v>
      </c>
      <c r="AB57" s="32">
        <v>98.110289434328479</v>
      </c>
      <c r="AC57" s="32">
        <v>73.110289434328479</v>
      </c>
      <c r="AD57" s="32">
        <v>48.110289434328479</v>
      </c>
      <c r="AE57" s="26">
        <v>23.110289434328479</v>
      </c>
    </row>
    <row r="58" spans="1:31" x14ac:dyDescent="0.2">
      <c r="A58" s="1">
        <v>142</v>
      </c>
      <c r="B58" s="1" t="s">
        <v>51</v>
      </c>
      <c r="C58" s="1">
        <v>8</v>
      </c>
      <c r="D58" s="2">
        <v>6950</v>
      </c>
      <c r="E58" s="2">
        <v>309</v>
      </c>
      <c r="F58" s="2">
        <v>153.0582869553414</v>
      </c>
      <c r="G58" s="2">
        <v>3534.0679484282309</v>
      </c>
      <c r="H58" s="2">
        <v>2010.5423777098488</v>
      </c>
      <c r="I58" s="117">
        <v>20.25</v>
      </c>
      <c r="J58" s="4">
        <v>7.9499999999999993</v>
      </c>
      <c r="K58" s="15">
        <v>124.51114217007894</v>
      </c>
      <c r="M58" s="78">
        <v>169.48017895717061</v>
      </c>
      <c r="N58" s="80">
        <v>44.969036787091667</v>
      </c>
      <c r="O58" s="27">
        <v>-24.365589981074205</v>
      </c>
      <c r="Q58" s="36">
        <v>125.13505569653867</v>
      </c>
      <c r="R58" s="25">
        <v>0.62391352645973086</v>
      </c>
      <c r="T58" s="36">
        <v>128.87494939159453</v>
      </c>
      <c r="U58" s="54">
        <v>125.13505569653867</v>
      </c>
      <c r="V58" s="54">
        <v>125.13505569653867</v>
      </c>
      <c r="W58" s="54">
        <v>125.13505569653867</v>
      </c>
      <c r="X58" s="95">
        <v>125.13505569653867</v>
      </c>
      <c r="Y58" s="104">
        <v>0.62391352645973086</v>
      </c>
      <c r="AA58" s="56">
        <v>3.739893695055855</v>
      </c>
      <c r="AB58" s="32">
        <v>0</v>
      </c>
      <c r="AC58" s="32">
        <v>0</v>
      </c>
      <c r="AD58" s="32">
        <v>0</v>
      </c>
      <c r="AE58" s="26">
        <v>0</v>
      </c>
    </row>
    <row r="59" spans="1:31" x14ac:dyDescent="0.2">
      <c r="A59" s="1">
        <v>143</v>
      </c>
      <c r="B59" s="1" t="s">
        <v>52</v>
      </c>
      <c r="C59" s="1">
        <v>6</v>
      </c>
      <c r="D59" s="2">
        <v>7298</v>
      </c>
      <c r="E59" s="2">
        <v>-305</v>
      </c>
      <c r="F59" s="2">
        <v>146.7838437407662</v>
      </c>
      <c r="G59" s="2">
        <v>3618.8841992419266</v>
      </c>
      <c r="H59" s="2">
        <v>2331.206363451895</v>
      </c>
      <c r="I59" s="117">
        <v>21.25</v>
      </c>
      <c r="J59" s="4">
        <v>8.9499999999999993</v>
      </c>
      <c r="K59" s="15">
        <v>80.066471722045918</v>
      </c>
      <c r="M59" s="78">
        <v>120.75143321184488</v>
      </c>
      <c r="N59" s="80">
        <v>40.684961489798965</v>
      </c>
      <c r="O59" s="27">
        <v>-21.795144802698594</v>
      </c>
      <c r="Q59" s="36">
        <v>56.450037182989426</v>
      </c>
      <c r="R59" s="25">
        <v>-23.616434539056492</v>
      </c>
      <c r="T59" s="36">
        <v>84.430278943561504</v>
      </c>
      <c r="U59" s="54">
        <v>56.450037182989426</v>
      </c>
      <c r="V59" s="54">
        <v>56.450037182989426</v>
      </c>
      <c r="W59" s="54">
        <v>56.450037182989426</v>
      </c>
      <c r="X59" s="95">
        <v>56.450037182989426</v>
      </c>
      <c r="Y59" s="104">
        <v>-23.616434539056492</v>
      </c>
      <c r="AA59" s="56">
        <v>27.980241760572078</v>
      </c>
      <c r="AB59" s="32">
        <v>0</v>
      </c>
      <c r="AC59" s="32">
        <v>0</v>
      </c>
      <c r="AD59" s="32">
        <v>0</v>
      </c>
      <c r="AE59" s="26">
        <v>0</v>
      </c>
    </row>
    <row r="60" spans="1:31" x14ac:dyDescent="0.2">
      <c r="A60" s="1">
        <v>145</v>
      </c>
      <c r="B60" s="1" t="s">
        <v>53</v>
      </c>
      <c r="C60" s="1">
        <v>14</v>
      </c>
      <c r="D60" s="2">
        <v>12181</v>
      </c>
      <c r="E60" s="2">
        <v>636</v>
      </c>
      <c r="F60" s="2">
        <v>153.29855393929819</v>
      </c>
      <c r="G60" s="2">
        <v>3062.1443188428048</v>
      </c>
      <c r="H60" s="2">
        <v>2449.9724241762424</v>
      </c>
      <c r="I60" s="117">
        <v>20.25</v>
      </c>
      <c r="J60" s="4">
        <v>7.9499999999999993</v>
      </c>
      <c r="K60" s="15">
        <v>-14.103865112909986</v>
      </c>
      <c r="M60" s="78">
        <v>-251.49390082359457</v>
      </c>
      <c r="N60" s="80">
        <v>-237.39003571068457</v>
      </c>
      <c r="O60" s="27">
        <v>145.04985351759152</v>
      </c>
      <c r="Q60" s="36">
        <v>-26.72809439258204</v>
      </c>
      <c r="R60" s="25">
        <v>-12.624229279672054</v>
      </c>
      <c r="T60" s="36">
        <v>-9.7400578913944003</v>
      </c>
      <c r="U60" s="54">
        <v>-26.72809439258204</v>
      </c>
      <c r="V60" s="54">
        <v>-26.72809439258204</v>
      </c>
      <c r="W60" s="54">
        <v>-26.72809439258204</v>
      </c>
      <c r="X60" s="95">
        <v>-26.72809439258204</v>
      </c>
      <c r="Y60" s="104">
        <v>-12.624229279672054</v>
      </c>
      <c r="AA60" s="56">
        <v>16.98803650118764</v>
      </c>
      <c r="AB60" s="32">
        <v>0</v>
      </c>
      <c r="AC60" s="32">
        <v>0</v>
      </c>
      <c r="AD60" s="32">
        <v>0</v>
      </c>
      <c r="AE60" s="26">
        <v>0</v>
      </c>
    </row>
    <row r="61" spans="1:31" x14ac:dyDescent="0.2">
      <c r="A61" s="1">
        <v>146</v>
      </c>
      <c r="B61" s="1" t="s">
        <v>54</v>
      </c>
      <c r="C61" s="1">
        <v>12</v>
      </c>
      <c r="D61" s="2">
        <v>5504</v>
      </c>
      <c r="E61" s="2">
        <v>971</v>
      </c>
      <c r="F61" s="2">
        <v>136.52328161552225</v>
      </c>
      <c r="G61" s="2">
        <v>4673.5831932283736</v>
      </c>
      <c r="H61" s="2">
        <v>2721.9874712353517</v>
      </c>
      <c r="I61" s="117">
        <v>20.75</v>
      </c>
      <c r="J61" s="4">
        <v>8.4499999999999993</v>
      </c>
      <c r="K61" s="15">
        <v>144.01190365673725</v>
      </c>
      <c r="M61" s="78">
        <v>-348.46990751945276</v>
      </c>
      <c r="N61" s="80">
        <v>-492.48181117619004</v>
      </c>
      <c r="O61" s="27">
        <v>298.10491879689476</v>
      </c>
      <c r="Q61" s="36">
        <v>12.26171505022767</v>
      </c>
      <c r="R61" s="25">
        <v>-131.75018860650957</v>
      </c>
      <c r="T61" s="36">
        <v>148.37571087825285</v>
      </c>
      <c r="U61" s="54">
        <v>119.01190365673723</v>
      </c>
      <c r="V61" s="54">
        <v>94.011903656737232</v>
      </c>
      <c r="W61" s="54">
        <v>69.011903656737232</v>
      </c>
      <c r="X61" s="95">
        <v>44.011903656737239</v>
      </c>
      <c r="Y61" s="104">
        <v>-100</v>
      </c>
      <c r="AA61" s="56">
        <v>136.11399582802517</v>
      </c>
      <c r="AB61" s="32">
        <v>106.75018860650957</v>
      </c>
      <c r="AC61" s="32">
        <v>81.750188606509568</v>
      </c>
      <c r="AD61" s="32">
        <v>56.750188606509568</v>
      </c>
      <c r="AE61" s="26">
        <v>31.750188606509568</v>
      </c>
    </row>
    <row r="62" spans="1:31" x14ac:dyDescent="0.2">
      <c r="A62" s="1">
        <v>148</v>
      </c>
      <c r="B62" s="1" t="s">
        <v>55</v>
      </c>
      <c r="C62" s="1">
        <v>19</v>
      </c>
      <c r="D62" s="2">
        <v>6814</v>
      </c>
      <c r="E62" s="2">
        <v>974</v>
      </c>
      <c r="F62" s="2">
        <v>157.70669692336676</v>
      </c>
      <c r="G62" s="2">
        <v>4047.4708179340055</v>
      </c>
      <c r="H62" s="2">
        <v>2977.0709513306556</v>
      </c>
      <c r="I62" s="117">
        <v>19</v>
      </c>
      <c r="J62" s="4">
        <v>6.6999999999999993</v>
      </c>
      <c r="K62" s="15">
        <v>408.49824846943591</v>
      </c>
      <c r="M62" s="78">
        <v>445.42975384884619</v>
      </c>
      <c r="N62" s="80">
        <v>36.931505379410282</v>
      </c>
      <c r="O62" s="27">
        <v>-19.543071136465372</v>
      </c>
      <c r="Q62" s="36">
        <v>455.17659094661917</v>
      </c>
      <c r="R62" s="25">
        <v>46.678342477183264</v>
      </c>
      <c r="T62" s="36">
        <v>412.86205569095148</v>
      </c>
      <c r="U62" s="54">
        <v>433.49824846943591</v>
      </c>
      <c r="V62" s="54">
        <v>455.17659094661917</v>
      </c>
      <c r="W62" s="54">
        <v>455.17659094661917</v>
      </c>
      <c r="X62" s="95">
        <v>455.17659094661917</v>
      </c>
      <c r="Y62" s="104">
        <v>46.678342477183264</v>
      </c>
      <c r="AA62" s="56">
        <v>-42.314535255667693</v>
      </c>
      <c r="AB62" s="32">
        <v>-21.678342477183264</v>
      </c>
      <c r="AC62" s="32">
        <v>0</v>
      </c>
      <c r="AD62" s="32">
        <v>0</v>
      </c>
      <c r="AE62" s="26">
        <v>0</v>
      </c>
    </row>
    <row r="63" spans="1:31" x14ac:dyDescent="0.2">
      <c r="A63" s="1">
        <v>149</v>
      </c>
      <c r="B63" s="1" t="s">
        <v>56</v>
      </c>
      <c r="C63" s="1">
        <v>1</v>
      </c>
      <c r="D63" s="2">
        <v>5560</v>
      </c>
      <c r="E63" s="2">
        <v>1099</v>
      </c>
      <c r="F63" s="2">
        <v>195.71050615129198</v>
      </c>
      <c r="G63" s="2">
        <v>2845.5257953570781</v>
      </c>
      <c r="H63" s="2">
        <v>2730.0022672343393</v>
      </c>
      <c r="I63" s="117">
        <v>20.75</v>
      </c>
      <c r="J63" s="4">
        <v>8.4499999999999993</v>
      </c>
      <c r="K63" s="15">
        <v>112.68407426637604</v>
      </c>
      <c r="M63" s="78">
        <v>-39.563278683710642</v>
      </c>
      <c r="N63" s="80">
        <v>-152.24735295008668</v>
      </c>
      <c r="O63" s="27">
        <v>93.964243861232774</v>
      </c>
      <c r="Q63" s="36">
        <v>110.47009520594017</v>
      </c>
      <c r="R63" s="25">
        <v>-2.2139790604358751</v>
      </c>
      <c r="T63" s="36">
        <v>117.04788148789163</v>
      </c>
      <c r="U63" s="54">
        <v>110.47009520594017</v>
      </c>
      <c r="V63" s="54">
        <v>110.47009520594017</v>
      </c>
      <c r="W63" s="54">
        <v>110.47009520594017</v>
      </c>
      <c r="X63" s="95">
        <v>110.47009520594017</v>
      </c>
      <c r="Y63" s="104">
        <v>-2.2139790604358751</v>
      </c>
      <c r="AA63" s="56">
        <v>6.577786281951461</v>
      </c>
      <c r="AB63" s="32">
        <v>0</v>
      </c>
      <c r="AC63" s="32">
        <v>0</v>
      </c>
      <c r="AD63" s="32">
        <v>0</v>
      </c>
      <c r="AE63" s="26">
        <v>0</v>
      </c>
    </row>
    <row r="64" spans="1:31" x14ac:dyDescent="0.2">
      <c r="A64" s="1">
        <v>151</v>
      </c>
      <c r="B64" s="1" t="s">
        <v>57</v>
      </c>
      <c r="C64" s="1">
        <v>14</v>
      </c>
      <c r="D64" s="2">
        <v>2198</v>
      </c>
      <c r="E64" s="2">
        <v>358</v>
      </c>
      <c r="F64" s="2">
        <v>123.15675919064192</v>
      </c>
      <c r="G64" s="2">
        <v>4428.7446831951529</v>
      </c>
      <c r="H64" s="2">
        <v>1970.0640948402609</v>
      </c>
      <c r="I64" s="117">
        <v>22</v>
      </c>
      <c r="J64" s="4">
        <v>9.6999999999999993</v>
      </c>
      <c r="K64" s="15">
        <v>391.77583885002292</v>
      </c>
      <c r="M64" s="78">
        <v>77.897293626855983</v>
      </c>
      <c r="N64" s="80">
        <v>-313.87854522316695</v>
      </c>
      <c r="O64" s="27">
        <v>190.94295922508093</v>
      </c>
      <c r="Q64" s="36">
        <v>385.28438775548142</v>
      </c>
      <c r="R64" s="25">
        <v>-6.4914510945415032</v>
      </c>
      <c r="T64" s="36">
        <v>396.13964607153849</v>
      </c>
      <c r="U64" s="54">
        <v>385.28438775548142</v>
      </c>
      <c r="V64" s="54">
        <v>385.28438775548142</v>
      </c>
      <c r="W64" s="54">
        <v>385.28438775548142</v>
      </c>
      <c r="X64" s="95">
        <v>385.28438775548142</v>
      </c>
      <c r="Y64" s="104">
        <v>-6.4914510945415032</v>
      </c>
      <c r="AA64" s="56">
        <v>10.855258316057075</v>
      </c>
      <c r="AB64" s="32">
        <v>0</v>
      </c>
      <c r="AC64" s="32">
        <v>0</v>
      </c>
      <c r="AD64" s="32">
        <v>0</v>
      </c>
      <c r="AE64" s="26">
        <v>0</v>
      </c>
    </row>
    <row r="65" spans="1:31" x14ac:dyDescent="0.2">
      <c r="A65" s="1">
        <v>152</v>
      </c>
      <c r="B65" s="1" t="s">
        <v>58</v>
      </c>
      <c r="C65" s="1">
        <v>15</v>
      </c>
      <c r="D65" s="2">
        <v>4842</v>
      </c>
      <c r="E65" s="2">
        <v>1109</v>
      </c>
      <c r="F65" s="2">
        <v>147.76408419086616</v>
      </c>
      <c r="G65" s="2">
        <v>3238.8727492255771</v>
      </c>
      <c r="H65" s="2">
        <v>2344.3023881149584</v>
      </c>
      <c r="I65" s="117">
        <v>21.5</v>
      </c>
      <c r="J65" s="4">
        <v>9.1999999999999993</v>
      </c>
      <c r="K65" s="15">
        <v>353.79327666469607</v>
      </c>
      <c r="M65" s="78">
        <v>-77.003513899521394</v>
      </c>
      <c r="N65" s="80">
        <v>-430.79679056421747</v>
      </c>
      <c r="O65" s="27">
        <v>261.09390642971124</v>
      </c>
      <c r="Q65" s="36">
        <v>270.82576906069949</v>
      </c>
      <c r="R65" s="25">
        <v>-82.96750760399658</v>
      </c>
      <c r="T65" s="36">
        <v>358.15708388621164</v>
      </c>
      <c r="U65" s="54">
        <v>328.79327666469607</v>
      </c>
      <c r="V65" s="54">
        <v>303.79327666469607</v>
      </c>
      <c r="W65" s="54">
        <v>278.79327666469607</v>
      </c>
      <c r="X65" s="95">
        <v>270.82576906069949</v>
      </c>
      <c r="Y65" s="104">
        <v>-82.96750760399658</v>
      </c>
      <c r="AA65" s="56">
        <v>87.331314825512152</v>
      </c>
      <c r="AB65" s="32">
        <v>57.96750760399658</v>
      </c>
      <c r="AC65" s="32">
        <v>32.96750760399658</v>
      </c>
      <c r="AD65" s="32">
        <v>7.9675076039965802</v>
      </c>
      <c r="AE65" s="26">
        <v>0</v>
      </c>
    </row>
    <row r="66" spans="1:31" x14ac:dyDescent="0.2">
      <c r="A66" s="1">
        <v>153</v>
      </c>
      <c r="B66" s="1" t="s">
        <v>59</v>
      </c>
      <c r="C66" s="1">
        <v>9</v>
      </c>
      <c r="D66" s="2">
        <v>28037</v>
      </c>
      <c r="E66" s="2">
        <v>1793</v>
      </c>
      <c r="F66" s="2">
        <v>180.83854405750475</v>
      </c>
      <c r="G66" s="2">
        <v>3205.4763044617262</v>
      </c>
      <c r="H66" s="2">
        <v>2296.5139914407337</v>
      </c>
      <c r="I66" s="117">
        <v>20</v>
      </c>
      <c r="J66" s="4">
        <v>7.6999999999999993</v>
      </c>
      <c r="K66" s="15">
        <v>317.43675954245577</v>
      </c>
      <c r="M66" s="78">
        <v>-303.97277309821885</v>
      </c>
      <c r="N66" s="80">
        <v>-621.40953264067457</v>
      </c>
      <c r="O66" s="27">
        <v>375.4615516755855</v>
      </c>
      <c r="Q66" s="36">
        <v>27.224573704239777</v>
      </c>
      <c r="R66" s="25">
        <v>-290.21218583821599</v>
      </c>
      <c r="T66" s="36">
        <v>321.80056676397135</v>
      </c>
      <c r="U66" s="54">
        <v>292.43675954245577</v>
      </c>
      <c r="V66" s="54">
        <v>267.43675954245577</v>
      </c>
      <c r="W66" s="54">
        <v>242.43675954245577</v>
      </c>
      <c r="X66" s="95">
        <v>217.43675954245577</v>
      </c>
      <c r="Y66" s="104">
        <v>-100</v>
      </c>
      <c r="AA66" s="56">
        <v>294.57599305973156</v>
      </c>
      <c r="AB66" s="32">
        <v>265.21218583821599</v>
      </c>
      <c r="AC66" s="32">
        <v>240.21218583821599</v>
      </c>
      <c r="AD66" s="32">
        <v>215.21218583821599</v>
      </c>
      <c r="AE66" s="26">
        <v>190.21218583821599</v>
      </c>
    </row>
    <row r="67" spans="1:31" x14ac:dyDescent="0.2">
      <c r="A67" s="1">
        <v>165</v>
      </c>
      <c r="B67" s="1" t="s">
        <v>60</v>
      </c>
      <c r="C67" s="1">
        <v>5</v>
      </c>
      <c r="D67" s="2">
        <v>16840</v>
      </c>
      <c r="E67" s="2">
        <v>164</v>
      </c>
      <c r="F67" s="2">
        <v>176.52092868315859</v>
      </c>
      <c r="G67" s="2">
        <v>3120.586329553129</v>
      </c>
      <c r="H67" s="2">
        <v>2058.2675534352593</v>
      </c>
      <c r="I67" s="117">
        <v>20.5</v>
      </c>
      <c r="J67" s="4">
        <v>8.1999999999999993</v>
      </c>
      <c r="K67" s="15">
        <v>61.509132544232479</v>
      </c>
      <c r="M67" s="78">
        <v>98.564767036129979</v>
      </c>
      <c r="N67" s="80">
        <v>37.0556344918975</v>
      </c>
      <c r="O67" s="27">
        <v>-19.617548603957722</v>
      </c>
      <c r="Q67" s="36">
        <v>112.94197824761369</v>
      </c>
      <c r="R67" s="25">
        <v>51.432845703381211</v>
      </c>
      <c r="T67" s="36">
        <v>65.872939765748072</v>
      </c>
      <c r="U67" s="54">
        <v>86.509132544232472</v>
      </c>
      <c r="V67" s="54">
        <v>111.50913254423247</v>
      </c>
      <c r="W67" s="54">
        <v>112.94197824761369</v>
      </c>
      <c r="X67" s="95">
        <v>112.94197824761369</v>
      </c>
      <c r="Y67" s="104">
        <v>51.432845703381211</v>
      </c>
      <c r="AA67" s="56">
        <v>-47.069038481865618</v>
      </c>
      <c r="AB67" s="32">
        <v>-26.432845703381211</v>
      </c>
      <c r="AC67" s="32">
        <v>-1.4328457033812114</v>
      </c>
      <c r="AD67" s="32">
        <v>0</v>
      </c>
      <c r="AE67" s="26">
        <v>0</v>
      </c>
    </row>
    <row r="68" spans="1:31" x14ac:dyDescent="0.2">
      <c r="A68" s="1">
        <v>167</v>
      </c>
      <c r="B68" s="1" t="s">
        <v>61</v>
      </c>
      <c r="C68" s="1">
        <v>12</v>
      </c>
      <c r="D68" s="2">
        <v>75041</v>
      </c>
      <c r="E68" s="2">
        <v>302</v>
      </c>
      <c r="F68" s="2">
        <v>154.84163129034178</v>
      </c>
      <c r="G68" s="2">
        <v>3219.0546544060758</v>
      </c>
      <c r="H68" s="2">
        <v>2095.8860038719681</v>
      </c>
      <c r="I68" s="117">
        <v>20.5</v>
      </c>
      <c r="J68" s="4">
        <v>8.1999999999999993</v>
      </c>
      <c r="K68" s="15">
        <v>107.91445118436101</v>
      </c>
      <c r="M68" s="78">
        <v>98.808901199040676</v>
      </c>
      <c r="N68" s="80">
        <v>-9.1055499853203372</v>
      </c>
      <c r="O68" s="27">
        <v>8.0791620823729726</v>
      </c>
      <c r="Q68" s="36">
        <v>60.070500148411647</v>
      </c>
      <c r="R68" s="25">
        <v>-47.843951035949367</v>
      </c>
      <c r="T68" s="36">
        <v>112.2782584058766</v>
      </c>
      <c r="U68" s="54">
        <v>82.914451184361013</v>
      </c>
      <c r="V68" s="54">
        <v>60.070500148411647</v>
      </c>
      <c r="W68" s="54">
        <v>60.070500148411647</v>
      </c>
      <c r="X68" s="95">
        <v>60.070500148411647</v>
      </c>
      <c r="Y68" s="104">
        <v>-47.843951035949367</v>
      </c>
      <c r="AA68" s="56">
        <v>52.207758257464953</v>
      </c>
      <c r="AB68" s="32">
        <v>22.843951035949367</v>
      </c>
      <c r="AC68" s="32">
        <v>0</v>
      </c>
      <c r="AD68" s="32">
        <v>0</v>
      </c>
      <c r="AE68" s="26">
        <v>0</v>
      </c>
    </row>
    <row r="69" spans="1:31" x14ac:dyDescent="0.2">
      <c r="A69" s="1">
        <v>169</v>
      </c>
      <c r="B69" s="1" t="s">
        <v>62</v>
      </c>
      <c r="C69" s="1">
        <v>5</v>
      </c>
      <c r="D69" s="2">
        <v>5516</v>
      </c>
      <c r="E69" s="2">
        <v>1040</v>
      </c>
      <c r="F69" s="2">
        <v>166.28283131997384</v>
      </c>
      <c r="G69" s="2">
        <v>2797.3328696635676</v>
      </c>
      <c r="H69" s="2">
        <v>2189.8205812522933</v>
      </c>
      <c r="I69" s="117">
        <v>20.5</v>
      </c>
      <c r="J69" s="4">
        <v>8.1999999999999993</v>
      </c>
      <c r="K69" s="15">
        <v>293.88139280210822</v>
      </c>
      <c r="M69" s="78">
        <v>-109.49744868999068</v>
      </c>
      <c r="N69" s="80">
        <v>-403.3788414920989</v>
      </c>
      <c r="O69" s="27">
        <v>244.64313698644011</v>
      </c>
      <c r="Q69" s="36">
        <v>131.71160198101961</v>
      </c>
      <c r="R69" s="25">
        <v>-162.16979082108861</v>
      </c>
      <c r="T69" s="36">
        <v>298.2452000236238</v>
      </c>
      <c r="U69" s="54">
        <v>268.88139280210822</v>
      </c>
      <c r="V69" s="54">
        <v>243.88139280210822</v>
      </c>
      <c r="W69" s="54">
        <v>218.88139280210822</v>
      </c>
      <c r="X69" s="95">
        <v>193.88139280210822</v>
      </c>
      <c r="Y69" s="104">
        <v>-100</v>
      </c>
      <c r="AA69" s="56">
        <v>166.53359804260418</v>
      </c>
      <c r="AB69" s="32">
        <v>137.16979082108861</v>
      </c>
      <c r="AC69" s="32">
        <v>112.16979082108861</v>
      </c>
      <c r="AD69" s="32">
        <v>87.169790821088611</v>
      </c>
      <c r="AE69" s="26">
        <v>62.169790821088611</v>
      </c>
    </row>
    <row r="70" spans="1:31" x14ac:dyDescent="0.2">
      <c r="A70" s="1">
        <v>171</v>
      </c>
      <c r="B70" s="1" t="s">
        <v>63</v>
      </c>
      <c r="C70" s="1">
        <v>10</v>
      </c>
      <c r="D70" s="2">
        <v>5178</v>
      </c>
      <c r="E70" s="2">
        <v>1215</v>
      </c>
      <c r="F70" s="2">
        <v>151.22754469198426</v>
      </c>
      <c r="G70" s="2">
        <v>3332.6362431307593</v>
      </c>
      <c r="H70" s="2">
        <v>2324.69875789666</v>
      </c>
      <c r="I70" s="117">
        <v>20.25</v>
      </c>
      <c r="J70" s="4">
        <v>7.9499999999999993</v>
      </c>
      <c r="K70" s="15">
        <v>141.05946394567891</v>
      </c>
      <c r="M70" s="78">
        <v>-292.24257956849578</v>
      </c>
      <c r="N70" s="80">
        <v>-433.30204351417467</v>
      </c>
      <c r="O70" s="27">
        <v>262.59705819968553</v>
      </c>
      <c r="Q70" s="36">
        <v>25.815946139345954</v>
      </c>
      <c r="R70" s="25">
        <v>-115.24351780633296</v>
      </c>
      <c r="T70" s="36">
        <v>145.42327116719451</v>
      </c>
      <c r="U70" s="54">
        <v>116.05946394567891</v>
      </c>
      <c r="V70" s="54">
        <v>91.059463945678914</v>
      </c>
      <c r="W70" s="54">
        <v>66.059463945678914</v>
      </c>
      <c r="X70" s="95">
        <v>41.059463945678914</v>
      </c>
      <c r="Y70" s="104">
        <v>-100</v>
      </c>
      <c r="AA70" s="56">
        <v>119.60732502784856</v>
      </c>
      <c r="AB70" s="32">
        <v>90.24351780633296</v>
      </c>
      <c r="AC70" s="32">
        <v>65.24351780633296</v>
      </c>
      <c r="AD70" s="32">
        <v>40.24351780633296</v>
      </c>
      <c r="AE70" s="26">
        <v>15.24351780633296</v>
      </c>
    </row>
    <row r="71" spans="1:31" x14ac:dyDescent="0.2">
      <c r="A71" s="1">
        <v>172</v>
      </c>
      <c r="B71" s="1" t="s">
        <v>64</v>
      </c>
      <c r="C71" s="1">
        <v>13</v>
      </c>
      <c r="D71" s="2">
        <v>4782</v>
      </c>
      <c r="E71" s="2">
        <v>158</v>
      </c>
      <c r="F71" s="2">
        <v>134.16408274323734</v>
      </c>
      <c r="G71" s="2">
        <v>3780.689079678657</v>
      </c>
      <c r="H71" s="2">
        <v>2029.4040390692548</v>
      </c>
      <c r="I71" s="117">
        <v>21</v>
      </c>
      <c r="J71" s="4">
        <v>8.6999999999999993</v>
      </c>
      <c r="K71" s="15">
        <v>730.77017752165705</v>
      </c>
      <c r="M71" s="78">
        <v>202.50805450411161</v>
      </c>
      <c r="N71" s="80">
        <v>-528.26212301754549</v>
      </c>
      <c r="O71" s="27">
        <v>319.57310590170806</v>
      </c>
      <c r="Q71" s="36">
        <v>524.72747967884277</v>
      </c>
      <c r="R71" s="25">
        <v>-206.04269784281428</v>
      </c>
      <c r="T71" s="36">
        <v>735.13398474317262</v>
      </c>
      <c r="U71" s="54">
        <v>705.77017752165705</v>
      </c>
      <c r="V71" s="54">
        <v>680.77017752165705</v>
      </c>
      <c r="W71" s="54">
        <v>655.77017752165705</v>
      </c>
      <c r="X71" s="95">
        <v>630.77017752165705</v>
      </c>
      <c r="Y71" s="104">
        <v>-100</v>
      </c>
      <c r="AA71" s="56">
        <v>210.40650506432985</v>
      </c>
      <c r="AB71" s="32">
        <v>181.04269784281428</v>
      </c>
      <c r="AC71" s="32">
        <v>156.04269784281428</v>
      </c>
      <c r="AD71" s="32">
        <v>131.04269784281428</v>
      </c>
      <c r="AE71" s="26">
        <v>106.04269784281428</v>
      </c>
    </row>
    <row r="72" spans="1:31" x14ac:dyDescent="0.2">
      <c r="A72" s="1">
        <v>174</v>
      </c>
      <c r="B72" s="1" t="s">
        <v>65</v>
      </c>
      <c r="C72" s="1">
        <v>11</v>
      </c>
      <c r="D72" s="2">
        <v>4882</v>
      </c>
      <c r="E72" s="2">
        <v>-2036</v>
      </c>
      <c r="F72" s="2">
        <v>143.38617458988656</v>
      </c>
      <c r="G72" s="2">
        <v>4514.6825944094762</v>
      </c>
      <c r="H72" s="2">
        <v>1950.3625597035618</v>
      </c>
      <c r="I72" s="117">
        <v>21.5</v>
      </c>
      <c r="J72" s="4">
        <v>9.1999999999999993</v>
      </c>
      <c r="K72" s="15">
        <v>286.91529407949793</v>
      </c>
      <c r="M72" s="78">
        <v>358.14885782786649</v>
      </c>
      <c r="N72" s="80">
        <v>71.233563748368567</v>
      </c>
      <c r="O72" s="27">
        <v>-40.124306157840351</v>
      </c>
      <c r="Q72" s="36">
        <v>293.40290519906097</v>
      </c>
      <c r="R72" s="25">
        <v>6.4876111195630415</v>
      </c>
      <c r="T72" s="36">
        <v>291.2791013010135</v>
      </c>
      <c r="U72" s="54">
        <v>293.40290519906097</v>
      </c>
      <c r="V72" s="54">
        <v>293.40290519906097</v>
      </c>
      <c r="W72" s="54">
        <v>293.40290519906097</v>
      </c>
      <c r="X72" s="95">
        <v>293.40290519906097</v>
      </c>
      <c r="Y72" s="104">
        <v>6.4876111195630415</v>
      </c>
      <c r="AA72" s="56">
        <v>-2.1238038980474698</v>
      </c>
      <c r="AB72" s="32">
        <v>0</v>
      </c>
      <c r="AC72" s="32">
        <v>0</v>
      </c>
      <c r="AD72" s="32">
        <v>0</v>
      </c>
      <c r="AE72" s="26">
        <v>0</v>
      </c>
    </row>
    <row r="73" spans="1:31" x14ac:dyDescent="0.2">
      <c r="A73" s="1">
        <v>176</v>
      </c>
      <c r="B73" s="1" t="s">
        <v>66</v>
      </c>
      <c r="C73" s="1">
        <v>12</v>
      </c>
      <c r="D73" s="2">
        <v>5140</v>
      </c>
      <c r="E73" s="2">
        <v>1196</v>
      </c>
      <c r="F73" s="2">
        <v>125.69951419427625</v>
      </c>
      <c r="G73" s="2">
        <v>4755.3873693462265</v>
      </c>
      <c r="H73" s="2">
        <v>2090.3814022126294</v>
      </c>
      <c r="I73" s="117">
        <v>20.75</v>
      </c>
      <c r="J73" s="4">
        <v>8.4499999999999993</v>
      </c>
      <c r="K73" s="15">
        <v>298.39825760810089</v>
      </c>
      <c r="M73" s="78">
        <v>241.17178832986025</v>
      </c>
      <c r="N73" s="80">
        <v>-57.226469278240643</v>
      </c>
      <c r="O73" s="27">
        <v>36.951713658125151</v>
      </c>
      <c r="Q73" s="36">
        <v>227.21017226666856</v>
      </c>
      <c r="R73" s="25">
        <v>-71.188085341432327</v>
      </c>
      <c r="T73" s="36">
        <v>302.76206482961646</v>
      </c>
      <c r="U73" s="54">
        <v>273.39825760810089</v>
      </c>
      <c r="V73" s="54">
        <v>248.39825760810089</v>
      </c>
      <c r="W73" s="54">
        <v>227.21017226666856</v>
      </c>
      <c r="X73" s="95">
        <v>227.21017226666856</v>
      </c>
      <c r="Y73" s="104">
        <v>-71.188085341432327</v>
      </c>
      <c r="AA73" s="56">
        <v>75.551892562947899</v>
      </c>
      <c r="AB73" s="32">
        <v>46.188085341432327</v>
      </c>
      <c r="AC73" s="32">
        <v>21.188085341432327</v>
      </c>
      <c r="AD73" s="32">
        <v>0</v>
      </c>
      <c r="AE73" s="26">
        <v>0</v>
      </c>
    </row>
    <row r="74" spans="1:31" x14ac:dyDescent="0.2">
      <c r="A74" s="1">
        <v>177</v>
      </c>
      <c r="B74" s="1" t="s">
        <v>67</v>
      </c>
      <c r="C74" s="1">
        <v>6</v>
      </c>
      <c r="D74" s="2">
        <v>2033</v>
      </c>
      <c r="E74" s="2">
        <v>435</v>
      </c>
      <c r="F74" s="2">
        <v>150.94509557813325</v>
      </c>
      <c r="G74" s="2">
        <v>3392.5225077632131</v>
      </c>
      <c r="H74" s="2">
        <v>2070.977419545442</v>
      </c>
      <c r="I74" s="117">
        <v>21</v>
      </c>
      <c r="J74" s="4">
        <v>8.6999999999999993</v>
      </c>
      <c r="K74" s="15">
        <v>220.28569494217626</v>
      </c>
      <c r="M74" s="78">
        <v>186.27345505894399</v>
      </c>
      <c r="N74" s="80">
        <v>-34.012239883232269</v>
      </c>
      <c r="O74" s="27">
        <v>23.023176021120122</v>
      </c>
      <c r="Q74" s="36">
        <v>154.35354051763716</v>
      </c>
      <c r="R74" s="25">
        <v>-65.932154424539107</v>
      </c>
      <c r="T74" s="36">
        <v>224.64950216369186</v>
      </c>
      <c r="U74" s="54">
        <v>195.28569494217626</v>
      </c>
      <c r="V74" s="54">
        <v>170.28569494217626</v>
      </c>
      <c r="W74" s="54">
        <v>154.35354051763716</v>
      </c>
      <c r="X74" s="95">
        <v>154.35354051763716</v>
      </c>
      <c r="Y74" s="104">
        <v>-65.932154424539107</v>
      </c>
      <c r="AA74" s="56">
        <v>70.295961646054707</v>
      </c>
      <c r="AB74" s="32">
        <v>40.932154424539107</v>
      </c>
      <c r="AC74" s="32">
        <v>15.932154424539107</v>
      </c>
      <c r="AD74" s="32">
        <v>0</v>
      </c>
      <c r="AE74" s="26">
        <v>0</v>
      </c>
    </row>
    <row r="75" spans="1:31" x14ac:dyDescent="0.2">
      <c r="A75" s="1">
        <v>178</v>
      </c>
      <c r="B75" s="1" t="s">
        <v>68</v>
      </c>
      <c r="C75" s="1">
        <v>10</v>
      </c>
      <c r="D75" s="2">
        <v>6616</v>
      </c>
      <c r="E75" s="2">
        <v>509</v>
      </c>
      <c r="F75" s="2">
        <v>133.96127346355794</v>
      </c>
      <c r="G75" s="2">
        <v>3895.8655526500711</v>
      </c>
      <c r="H75" s="2">
        <v>2159.6829115562168</v>
      </c>
      <c r="I75" s="117">
        <v>19.75</v>
      </c>
      <c r="J75" s="4">
        <v>7.4499999999999993</v>
      </c>
      <c r="K75" s="15">
        <v>357.54710552900531</v>
      </c>
      <c r="M75" s="78">
        <v>-258.75962665532239</v>
      </c>
      <c r="N75" s="80">
        <v>-616.30673218432776</v>
      </c>
      <c r="O75" s="27">
        <v>372.39987140177738</v>
      </c>
      <c r="Q75" s="36">
        <v>181.14529290907433</v>
      </c>
      <c r="R75" s="25">
        <v>-176.40181261993098</v>
      </c>
      <c r="T75" s="36">
        <v>361.91091275052088</v>
      </c>
      <c r="U75" s="54">
        <v>332.54710552900531</v>
      </c>
      <c r="V75" s="54">
        <v>307.54710552900531</v>
      </c>
      <c r="W75" s="54">
        <v>282.54710552900531</v>
      </c>
      <c r="X75" s="95">
        <v>257.54710552900531</v>
      </c>
      <c r="Y75" s="104">
        <v>-100</v>
      </c>
      <c r="AA75" s="56">
        <v>180.76561984144655</v>
      </c>
      <c r="AB75" s="32">
        <v>151.40181261993098</v>
      </c>
      <c r="AC75" s="32">
        <v>126.40181261993098</v>
      </c>
      <c r="AD75" s="32">
        <v>101.40181261993098</v>
      </c>
      <c r="AE75" s="26">
        <v>76.401812619930979</v>
      </c>
    </row>
    <row r="76" spans="1:31" x14ac:dyDescent="0.2">
      <c r="A76" s="1">
        <v>179</v>
      </c>
      <c r="B76" s="1" t="s">
        <v>69</v>
      </c>
      <c r="C76" s="1">
        <v>13</v>
      </c>
      <c r="D76" s="2">
        <v>135780</v>
      </c>
      <c r="E76" s="2">
        <v>331</v>
      </c>
      <c r="F76" s="2">
        <v>167.52687406863279</v>
      </c>
      <c r="G76" s="2">
        <v>2901.1956394683557</v>
      </c>
      <c r="H76" s="2">
        <v>2162.1069114870288</v>
      </c>
      <c r="I76" s="117">
        <v>20</v>
      </c>
      <c r="J76" s="4">
        <v>7.6999999999999993</v>
      </c>
      <c r="K76" s="15">
        <v>38.056031034422794</v>
      </c>
      <c r="M76" s="78">
        <v>79.876176321078773</v>
      </c>
      <c r="N76" s="80">
        <v>41.820145286655979</v>
      </c>
      <c r="O76" s="27">
        <v>-22.476255080812813</v>
      </c>
      <c r="Q76" s="36">
        <v>-5.8685913221617305</v>
      </c>
      <c r="R76" s="25">
        <v>-43.924622356584521</v>
      </c>
      <c r="T76" s="36">
        <v>42.41983825593838</v>
      </c>
      <c r="U76" s="54">
        <v>13.056031034422791</v>
      </c>
      <c r="V76" s="54">
        <v>-5.8685913221617305</v>
      </c>
      <c r="W76" s="54">
        <v>-5.8685913221617305</v>
      </c>
      <c r="X76" s="95">
        <v>-5.8685913221617305</v>
      </c>
      <c r="Y76" s="104">
        <v>-43.924622356584521</v>
      </c>
      <c r="AA76" s="56">
        <v>48.288429578100107</v>
      </c>
      <c r="AB76" s="32">
        <v>18.924622356584521</v>
      </c>
      <c r="AC76" s="32">
        <v>0</v>
      </c>
      <c r="AD76" s="32">
        <v>0</v>
      </c>
      <c r="AE76" s="26">
        <v>0</v>
      </c>
    </row>
    <row r="77" spans="1:31" x14ac:dyDescent="0.2">
      <c r="A77" s="1">
        <v>181</v>
      </c>
      <c r="B77" s="1" t="s">
        <v>70</v>
      </c>
      <c r="C77" s="1">
        <v>4</v>
      </c>
      <c r="D77" s="2">
        <v>1997</v>
      </c>
      <c r="E77" s="2">
        <v>-496</v>
      </c>
      <c r="F77" s="2">
        <v>128.42840347477738</v>
      </c>
      <c r="G77" s="2">
        <v>3608.5744587083586</v>
      </c>
      <c r="H77" s="2">
        <v>2269.0707362926723</v>
      </c>
      <c r="I77" s="117">
        <v>21.5</v>
      </c>
      <c r="J77" s="4">
        <v>9.1999999999999993</v>
      </c>
      <c r="K77" s="15">
        <v>-232.43275409475802</v>
      </c>
      <c r="M77" s="78">
        <v>-221.46630277893783</v>
      </c>
      <c r="N77" s="80">
        <v>10.966451315820194</v>
      </c>
      <c r="O77" s="27">
        <v>-3.96403869831135</v>
      </c>
      <c r="Q77" s="36">
        <v>-222.93425152579351</v>
      </c>
      <c r="R77" s="25">
        <v>9.4985025689645113</v>
      </c>
      <c r="T77" s="36">
        <v>-228.06894687324245</v>
      </c>
      <c r="U77" s="54">
        <v>-222.93425152579351</v>
      </c>
      <c r="V77" s="54">
        <v>-222.93425152579351</v>
      </c>
      <c r="W77" s="54">
        <v>-222.93425152579351</v>
      </c>
      <c r="X77" s="95">
        <v>-222.93425152579351</v>
      </c>
      <c r="Y77" s="104">
        <v>9.4985025689645113</v>
      </c>
      <c r="AA77" s="56">
        <v>-5.1346953474489396</v>
      </c>
      <c r="AB77" s="32">
        <v>0</v>
      </c>
      <c r="AC77" s="32">
        <v>0</v>
      </c>
      <c r="AD77" s="32">
        <v>0</v>
      </c>
      <c r="AE77" s="26">
        <v>0</v>
      </c>
    </row>
    <row r="78" spans="1:31" x14ac:dyDescent="0.2">
      <c r="A78" s="1">
        <v>182</v>
      </c>
      <c r="B78" s="1" t="s">
        <v>71</v>
      </c>
      <c r="C78" s="1">
        <v>13</v>
      </c>
      <c r="D78" s="2">
        <v>21808</v>
      </c>
      <c r="E78" s="2">
        <v>137</v>
      </c>
      <c r="F78" s="2">
        <v>171.11641515082519</v>
      </c>
      <c r="G78" s="2">
        <v>3746.7988298753348</v>
      </c>
      <c r="H78" s="2">
        <v>2163.0626241942691</v>
      </c>
      <c r="I78" s="117">
        <v>21</v>
      </c>
      <c r="J78" s="4">
        <v>8.6999999999999993</v>
      </c>
      <c r="K78" s="15">
        <v>351.63784247822508</v>
      </c>
      <c r="M78" s="78">
        <v>172.33945659977272</v>
      </c>
      <c r="N78" s="80">
        <v>-179.29838587845236</v>
      </c>
      <c r="O78" s="27">
        <v>110.19486361825221</v>
      </c>
      <c r="Q78" s="36">
        <v>229.4668860816351</v>
      </c>
      <c r="R78" s="25">
        <v>-122.17095639658999</v>
      </c>
      <c r="T78" s="36">
        <v>356.00164969974065</v>
      </c>
      <c r="U78" s="54">
        <v>326.63784247822508</v>
      </c>
      <c r="V78" s="54">
        <v>301.63784247822508</v>
      </c>
      <c r="W78" s="54">
        <v>276.63784247822508</v>
      </c>
      <c r="X78" s="95">
        <v>251.63784247822508</v>
      </c>
      <c r="Y78" s="104">
        <v>-100</v>
      </c>
      <c r="AA78" s="56">
        <v>126.53476361810556</v>
      </c>
      <c r="AB78" s="32">
        <v>97.170956396589986</v>
      </c>
      <c r="AC78" s="32">
        <v>72.170956396589986</v>
      </c>
      <c r="AD78" s="32">
        <v>47.170956396589986</v>
      </c>
      <c r="AE78" s="26">
        <v>22.170956396589986</v>
      </c>
    </row>
    <row r="79" spans="1:31" x14ac:dyDescent="0.2">
      <c r="A79" s="1">
        <v>186</v>
      </c>
      <c r="B79" s="1" t="s">
        <v>72</v>
      </c>
      <c r="C79" s="1">
        <v>1</v>
      </c>
      <c r="D79" s="2">
        <v>40390</v>
      </c>
      <c r="E79" s="2">
        <v>1438</v>
      </c>
      <c r="F79" s="2">
        <v>209.35465121109456</v>
      </c>
      <c r="G79" s="2">
        <v>2972.1315865537758</v>
      </c>
      <c r="H79" s="2">
        <v>2221.6318608896581</v>
      </c>
      <c r="I79" s="117">
        <v>19.75</v>
      </c>
      <c r="J79" s="4">
        <v>7.4499999999999993</v>
      </c>
      <c r="K79" s="15">
        <v>-113.55085080237561</v>
      </c>
      <c r="M79" s="78">
        <v>109.27446378134</v>
      </c>
      <c r="N79" s="80">
        <v>222.82531458371562</v>
      </c>
      <c r="O79" s="27">
        <v>-131.07935665904859</v>
      </c>
      <c r="Q79" s="36">
        <v>-21.45145865168702</v>
      </c>
      <c r="R79" s="25">
        <v>92.099392150688587</v>
      </c>
      <c r="T79" s="36">
        <v>-109.18704358086002</v>
      </c>
      <c r="U79" s="54">
        <v>-88.550850802375606</v>
      </c>
      <c r="V79" s="54">
        <v>-63.550850802375606</v>
      </c>
      <c r="W79" s="54">
        <v>-38.550850802375606</v>
      </c>
      <c r="X79" s="95">
        <v>-21.45145865168702</v>
      </c>
      <c r="Y79" s="104">
        <v>92.099392150688587</v>
      </c>
      <c r="AA79" s="56">
        <v>-87.735584929173001</v>
      </c>
      <c r="AB79" s="32">
        <v>-67.099392150688587</v>
      </c>
      <c r="AC79" s="32">
        <v>-42.099392150688587</v>
      </c>
      <c r="AD79" s="32">
        <v>-17.099392150688587</v>
      </c>
      <c r="AE79" s="26">
        <v>0</v>
      </c>
    </row>
    <row r="80" spans="1:31" x14ac:dyDescent="0.2">
      <c r="A80" s="1">
        <v>202</v>
      </c>
      <c r="B80" s="1" t="s">
        <v>73</v>
      </c>
      <c r="C80" s="1">
        <v>2</v>
      </c>
      <c r="D80" s="2">
        <v>32148</v>
      </c>
      <c r="E80" s="2">
        <v>726</v>
      </c>
      <c r="F80" s="2">
        <v>203.29177643327668</v>
      </c>
      <c r="G80" s="2">
        <v>2901.9583087310975</v>
      </c>
      <c r="H80" s="2">
        <v>2195.4947351263727</v>
      </c>
      <c r="I80" s="117">
        <v>19.25</v>
      </c>
      <c r="J80" s="4">
        <v>6.9499999999999993</v>
      </c>
      <c r="K80" s="15">
        <v>-48.116282296872207</v>
      </c>
      <c r="M80" s="78">
        <v>-40.140115114859292</v>
      </c>
      <c r="N80" s="80">
        <v>7.9761671820129152</v>
      </c>
      <c r="O80" s="27">
        <v>-2.1698682180269726</v>
      </c>
      <c r="Q80" s="36">
        <v>-20.24845410114683</v>
      </c>
      <c r="R80" s="25">
        <v>27.867828195725377</v>
      </c>
      <c r="T80" s="36">
        <v>-43.752475075356621</v>
      </c>
      <c r="U80" s="54">
        <v>-23.116282296872207</v>
      </c>
      <c r="V80" s="54">
        <v>-20.24845410114683</v>
      </c>
      <c r="W80" s="54">
        <v>-20.24845410114683</v>
      </c>
      <c r="X80" s="95">
        <v>-20.24845410114683</v>
      </c>
      <c r="Y80" s="104">
        <v>27.867828195725377</v>
      </c>
      <c r="AA80" s="56">
        <v>-23.504020974209791</v>
      </c>
      <c r="AB80" s="32">
        <v>-2.8678281957253766</v>
      </c>
      <c r="AC80" s="32">
        <v>0</v>
      </c>
      <c r="AD80" s="32">
        <v>0</v>
      </c>
      <c r="AE80" s="26">
        <v>0</v>
      </c>
    </row>
    <row r="81" spans="1:31" x14ac:dyDescent="0.2">
      <c r="A81" s="1">
        <v>204</v>
      </c>
      <c r="B81" s="1" t="s">
        <v>74</v>
      </c>
      <c r="C81" s="1">
        <v>11</v>
      </c>
      <c r="D81" s="2">
        <v>3214</v>
      </c>
      <c r="E81" s="2">
        <v>50</v>
      </c>
      <c r="F81" s="2">
        <v>120.64532613948056</v>
      </c>
      <c r="G81" s="2">
        <v>4594.0842021395783</v>
      </c>
      <c r="H81" s="2">
        <v>2212.8960940867801</v>
      </c>
      <c r="I81" s="117">
        <v>21.25</v>
      </c>
      <c r="J81" s="4">
        <v>8.9499999999999993</v>
      </c>
      <c r="K81" s="15">
        <v>274.22385128887538</v>
      </c>
      <c r="M81" s="78">
        <v>-5.3835644093836912</v>
      </c>
      <c r="N81" s="80">
        <v>-279.60741569825905</v>
      </c>
      <c r="O81" s="27">
        <v>170.3802815101362</v>
      </c>
      <c r="Q81" s="36">
        <v>274.68201623974579</v>
      </c>
      <c r="R81" s="25">
        <v>0.45816495087041176</v>
      </c>
      <c r="T81" s="36">
        <v>278.58765851039095</v>
      </c>
      <c r="U81" s="54">
        <v>274.68201623974579</v>
      </c>
      <c r="V81" s="54">
        <v>274.68201623974579</v>
      </c>
      <c r="W81" s="54">
        <v>274.68201623974579</v>
      </c>
      <c r="X81" s="95">
        <v>274.68201623974579</v>
      </c>
      <c r="Y81" s="104">
        <v>0.45816495087041176</v>
      </c>
      <c r="AA81" s="56">
        <v>3.9056422706451599</v>
      </c>
      <c r="AB81" s="32">
        <v>0</v>
      </c>
      <c r="AC81" s="32">
        <v>0</v>
      </c>
      <c r="AD81" s="32">
        <v>0</v>
      </c>
      <c r="AE81" s="26">
        <v>0</v>
      </c>
    </row>
    <row r="82" spans="1:31" x14ac:dyDescent="0.2">
      <c r="A82" s="1">
        <v>205</v>
      </c>
      <c r="B82" s="1" t="s">
        <v>75</v>
      </c>
      <c r="C82" s="1">
        <v>18</v>
      </c>
      <c r="D82" s="2">
        <v>37791</v>
      </c>
      <c r="E82" s="2">
        <v>2134</v>
      </c>
      <c r="F82" s="2">
        <v>165.35149310317456</v>
      </c>
      <c r="G82" s="2">
        <v>3342.6901857476037</v>
      </c>
      <c r="H82" s="2">
        <v>3205.2984896719286</v>
      </c>
      <c r="I82" s="117">
        <v>21</v>
      </c>
      <c r="J82" s="4">
        <v>8.6999999999999993</v>
      </c>
      <c r="K82" s="15">
        <v>104.81245492944018</v>
      </c>
      <c r="M82" s="78">
        <v>57.640639098659946</v>
      </c>
      <c r="N82" s="80">
        <v>-47.171815830780233</v>
      </c>
      <c r="O82" s="27">
        <v>30.91892158964891</v>
      </c>
      <c r="Q82" s="36">
        <v>57.631683853194176</v>
      </c>
      <c r="R82" s="25">
        <v>-47.180771076246003</v>
      </c>
      <c r="T82" s="36">
        <v>109.17626215095576</v>
      </c>
      <c r="U82" s="54">
        <v>79.812454929440179</v>
      </c>
      <c r="V82" s="54">
        <v>57.631683853194176</v>
      </c>
      <c r="W82" s="54">
        <v>57.631683853194176</v>
      </c>
      <c r="X82" s="95">
        <v>57.631683853194176</v>
      </c>
      <c r="Y82" s="104">
        <v>-47.180771076246003</v>
      </c>
      <c r="AA82" s="56">
        <v>51.544578297761589</v>
      </c>
      <c r="AB82" s="32">
        <v>22.180771076246003</v>
      </c>
      <c r="AC82" s="32">
        <v>0</v>
      </c>
      <c r="AD82" s="32">
        <v>0</v>
      </c>
      <c r="AE82" s="26">
        <v>0</v>
      </c>
    </row>
    <row r="83" spans="1:31" x14ac:dyDescent="0.2">
      <c r="A83" s="1">
        <v>208</v>
      </c>
      <c r="B83" s="1" t="s">
        <v>76</v>
      </c>
      <c r="C83" s="1">
        <v>17</v>
      </c>
      <c r="D83" s="2">
        <v>12632</v>
      </c>
      <c r="E83" s="2">
        <v>1268</v>
      </c>
      <c r="F83" s="2">
        <v>140.94932062870632</v>
      </c>
      <c r="G83" s="2">
        <v>2786.2920331574528</v>
      </c>
      <c r="H83" s="2">
        <v>2485.3803467433272</v>
      </c>
      <c r="I83" s="117">
        <v>20</v>
      </c>
      <c r="J83" s="4">
        <v>7.6999999999999993</v>
      </c>
      <c r="K83" s="15">
        <v>270.60462439013185</v>
      </c>
      <c r="M83" s="78">
        <v>-180.9723047897192</v>
      </c>
      <c r="N83" s="80">
        <v>-451.57692917985105</v>
      </c>
      <c r="O83" s="27">
        <v>273.56198959909142</v>
      </c>
      <c r="Q83" s="36">
        <v>112.11786378914593</v>
      </c>
      <c r="R83" s="25">
        <v>-158.48676060098592</v>
      </c>
      <c r="T83" s="36">
        <v>274.96843161164742</v>
      </c>
      <c r="U83" s="54">
        <v>245.60462439013185</v>
      </c>
      <c r="V83" s="54">
        <v>220.60462439013185</v>
      </c>
      <c r="W83" s="54">
        <v>195.60462439013185</v>
      </c>
      <c r="X83" s="95">
        <v>170.60462439013185</v>
      </c>
      <c r="Y83" s="104">
        <v>-100</v>
      </c>
      <c r="AA83" s="56">
        <v>162.85056782250149</v>
      </c>
      <c r="AB83" s="32">
        <v>133.48676060098592</v>
      </c>
      <c r="AC83" s="32">
        <v>108.48676060098592</v>
      </c>
      <c r="AD83" s="32">
        <v>83.486760600985917</v>
      </c>
      <c r="AE83" s="26">
        <v>58.486760600985917</v>
      </c>
    </row>
    <row r="84" spans="1:31" x14ac:dyDescent="0.2">
      <c r="A84" s="1">
        <v>211</v>
      </c>
      <c r="B84" s="1" t="s">
        <v>77</v>
      </c>
      <c r="C84" s="1">
        <v>6</v>
      </c>
      <c r="D84" s="2">
        <v>30471</v>
      </c>
      <c r="E84" s="2">
        <v>1427</v>
      </c>
      <c r="F84" s="2">
        <v>184.38146011828846</v>
      </c>
      <c r="G84" s="2">
        <v>2666.1604404012055</v>
      </c>
      <c r="H84" s="2">
        <v>2428.2808871748116</v>
      </c>
      <c r="I84" s="117">
        <v>21</v>
      </c>
      <c r="J84" s="4">
        <v>8.6999999999999993</v>
      </c>
      <c r="K84" s="15">
        <v>264.82760939964123</v>
      </c>
      <c r="M84" s="78">
        <v>53.145107620249654</v>
      </c>
      <c r="N84" s="80">
        <v>-211.68250177939157</v>
      </c>
      <c r="O84" s="27">
        <v>129.62533315881572</v>
      </c>
      <c r="Q84" s="36">
        <v>175.10189552278578</v>
      </c>
      <c r="R84" s="25">
        <v>-89.725713876855451</v>
      </c>
      <c r="T84" s="36">
        <v>269.1914166211568</v>
      </c>
      <c r="U84" s="54">
        <v>239.82760939964123</v>
      </c>
      <c r="V84" s="54">
        <v>214.82760939964123</v>
      </c>
      <c r="W84" s="54">
        <v>189.82760939964123</v>
      </c>
      <c r="X84" s="95">
        <v>175.10189552278578</v>
      </c>
      <c r="Y84" s="104">
        <v>-89.725713876855451</v>
      </c>
      <c r="AA84" s="56">
        <v>94.089521098371023</v>
      </c>
      <c r="AB84" s="32">
        <v>64.725713876855451</v>
      </c>
      <c r="AC84" s="32">
        <v>39.725713876855451</v>
      </c>
      <c r="AD84" s="32">
        <v>14.725713876855451</v>
      </c>
      <c r="AE84" s="26">
        <v>0</v>
      </c>
    </row>
    <row r="85" spans="1:31" x14ac:dyDescent="0.2">
      <c r="A85" s="1">
        <v>213</v>
      </c>
      <c r="B85" s="1" t="s">
        <v>78</v>
      </c>
      <c r="C85" s="1">
        <v>10</v>
      </c>
      <c r="D85" s="2">
        <v>5693</v>
      </c>
      <c r="E85" s="2">
        <v>899</v>
      </c>
      <c r="F85" s="2">
        <v>133.76543533754145</v>
      </c>
      <c r="G85" s="2">
        <v>4235.484264494944</v>
      </c>
      <c r="H85" s="2">
        <v>2326.6316009523762</v>
      </c>
      <c r="I85" s="117">
        <v>20</v>
      </c>
      <c r="J85" s="4">
        <v>7.6999999999999993</v>
      </c>
      <c r="K85" s="15">
        <v>36.739867420870461</v>
      </c>
      <c r="M85" s="78">
        <v>-284.32662379263894</v>
      </c>
      <c r="N85" s="80">
        <v>-321.06649121350938</v>
      </c>
      <c r="O85" s="27">
        <v>195.25572681928642</v>
      </c>
      <c r="Q85" s="36">
        <v>-117.16845220873019</v>
      </c>
      <c r="R85" s="25">
        <v>-153.90831962960064</v>
      </c>
      <c r="T85" s="36">
        <v>41.103674642386046</v>
      </c>
      <c r="U85" s="54">
        <v>11.739867420870453</v>
      </c>
      <c r="V85" s="54">
        <v>-13.260132579129547</v>
      </c>
      <c r="W85" s="54">
        <v>-38.260132579129547</v>
      </c>
      <c r="X85" s="95">
        <v>-63.260132579129547</v>
      </c>
      <c r="Y85" s="104">
        <v>-100</v>
      </c>
      <c r="AA85" s="56">
        <v>158.27212685111624</v>
      </c>
      <c r="AB85" s="32">
        <v>128.90831962960064</v>
      </c>
      <c r="AC85" s="32">
        <v>103.90831962960064</v>
      </c>
      <c r="AD85" s="32">
        <v>78.908319629600641</v>
      </c>
      <c r="AE85" s="26">
        <v>53.908319629600641</v>
      </c>
    </row>
    <row r="86" spans="1:31" x14ac:dyDescent="0.2">
      <c r="A86" s="1">
        <v>214</v>
      </c>
      <c r="B86" s="1" t="s">
        <v>79</v>
      </c>
      <c r="C86" s="1">
        <v>4</v>
      </c>
      <c r="D86" s="2">
        <v>11883</v>
      </c>
      <c r="E86" s="2">
        <v>45</v>
      </c>
      <c r="F86" s="2">
        <v>150.11133918019533</v>
      </c>
      <c r="G86" s="2">
        <v>3358.7299742734494</v>
      </c>
      <c r="H86" s="2">
        <v>2338.2916014721554</v>
      </c>
      <c r="I86" s="117">
        <v>21.5</v>
      </c>
      <c r="J86" s="4">
        <v>9.1999999999999993</v>
      </c>
      <c r="K86" s="15">
        <v>143.99650338919488</v>
      </c>
      <c r="M86" s="78">
        <v>173.48394925019534</v>
      </c>
      <c r="N86" s="80">
        <v>29.487445861000452</v>
      </c>
      <c r="O86" s="27">
        <v>-15.076635425419513</v>
      </c>
      <c r="Q86" s="36">
        <v>106.9758500328693</v>
      </c>
      <c r="R86" s="25">
        <v>-37.020653356325582</v>
      </c>
      <c r="T86" s="36">
        <v>148.36031061071048</v>
      </c>
      <c r="U86" s="54">
        <v>118.99650338919488</v>
      </c>
      <c r="V86" s="54">
        <v>106.9758500328693</v>
      </c>
      <c r="W86" s="54">
        <v>106.9758500328693</v>
      </c>
      <c r="X86" s="95">
        <v>106.9758500328693</v>
      </c>
      <c r="Y86" s="104">
        <v>-37.020653356325582</v>
      </c>
      <c r="AA86" s="56">
        <v>41.384460577841182</v>
      </c>
      <c r="AB86" s="32">
        <v>12.020653356325582</v>
      </c>
      <c r="AC86" s="32">
        <v>0</v>
      </c>
      <c r="AD86" s="32">
        <v>0</v>
      </c>
      <c r="AE86" s="26">
        <v>0</v>
      </c>
    </row>
    <row r="87" spans="1:31" x14ac:dyDescent="0.2">
      <c r="A87" s="1">
        <v>216</v>
      </c>
      <c r="B87" s="1" t="s">
        <v>80</v>
      </c>
      <c r="C87" s="1">
        <v>13</v>
      </c>
      <c r="D87" s="2">
        <v>1475</v>
      </c>
      <c r="E87" s="2">
        <v>6531</v>
      </c>
      <c r="F87" s="2">
        <v>119.80042859925969</v>
      </c>
      <c r="G87" s="2">
        <v>4871.8529531501463</v>
      </c>
      <c r="H87" s="2">
        <v>1974.0407716834336</v>
      </c>
      <c r="I87" s="117">
        <v>21</v>
      </c>
      <c r="J87" s="4">
        <v>8.6999999999999993</v>
      </c>
      <c r="K87" s="15">
        <v>191.92055387277409</v>
      </c>
      <c r="M87" s="78">
        <v>315.14534765055947</v>
      </c>
      <c r="N87" s="80">
        <v>123.22479377778538</v>
      </c>
      <c r="O87" s="27">
        <v>-71.319044175490475</v>
      </c>
      <c r="Q87" s="36">
        <v>228.50763315642095</v>
      </c>
      <c r="R87" s="25">
        <v>36.587079283646858</v>
      </c>
      <c r="T87" s="36">
        <v>196.28436109428969</v>
      </c>
      <c r="U87" s="54">
        <v>216.92055387277409</v>
      </c>
      <c r="V87" s="54">
        <v>228.50763315642095</v>
      </c>
      <c r="W87" s="54">
        <v>228.50763315642095</v>
      </c>
      <c r="X87" s="95">
        <v>228.50763315642095</v>
      </c>
      <c r="Y87" s="104">
        <v>36.587079283646858</v>
      </c>
      <c r="AA87" s="56">
        <v>-32.223272062131258</v>
      </c>
      <c r="AB87" s="32">
        <v>-11.587079283646858</v>
      </c>
      <c r="AC87" s="32">
        <v>0</v>
      </c>
      <c r="AD87" s="32">
        <v>0</v>
      </c>
      <c r="AE87" s="26">
        <v>0</v>
      </c>
    </row>
    <row r="88" spans="1:31" x14ac:dyDescent="0.2">
      <c r="A88" s="1">
        <v>217</v>
      </c>
      <c r="B88" s="1" t="s">
        <v>81</v>
      </c>
      <c r="C88" s="1">
        <v>16</v>
      </c>
      <c r="D88" s="2">
        <v>5643</v>
      </c>
      <c r="E88" s="2">
        <v>1000</v>
      </c>
      <c r="F88" s="2">
        <v>148.11272761850427</v>
      </c>
      <c r="G88" s="2">
        <v>3246.2233051309727</v>
      </c>
      <c r="H88" s="2">
        <v>2171.1045533692723</v>
      </c>
      <c r="I88" s="117">
        <v>20.5</v>
      </c>
      <c r="J88" s="4">
        <v>8.1999999999999993</v>
      </c>
      <c r="K88" s="15">
        <v>175.44214113399326</v>
      </c>
      <c r="M88" s="78">
        <v>210.40592410650865</v>
      </c>
      <c r="N88" s="80">
        <v>34.963782972515389</v>
      </c>
      <c r="O88" s="27">
        <v>-18.362437692328477</v>
      </c>
      <c r="Q88" s="36">
        <v>253.84270280615635</v>
      </c>
      <c r="R88" s="25">
        <v>78.400561672163093</v>
      </c>
      <c r="T88" s="36">
        <v>179.80594835550886</v>
      </c>
      <c r="U88" s="54">
        <v>200.44214113399326</v>
      </c>
      <c r="V88" s="54">
        <v>225.44214113399326</v>
      </c>
      <c r="W88" s="54">
        <v>250.44214113399326</v>
      </c>
      <c r="X88" s="95">
        <v>253.84270280615635</v>
      </c>
      <c r="Y88" s="104">
        <v>78.400561672163093</v>
      </c>
      <c r="AA88" s="56">
        <v>-74.036754450647493</v>
      </c>
      <c r="AB88" s="32">
        <v>-53.400561672163093</v>
      </c>
      <c r="AC88" s="32">
        <v>-28.400561672163093</v>
      </c>
      <c r="AD88" s="32">
        <v>-3.4005616721630929</v>
      </c>
      <c r="AE88" s="26">
        <v>0</v>
      </c>
    </row>
    <row r="89" spans="1:31" x14ac:dyDescent="0.2">
      <c r="A89" s="1">
        <v>218</v>
      </c>
      <c r="B89" s="1" t="s">
        <v>82</v>
      </c>
      <c r="C89" s="1">
        <v>14</v>
      </c>
      <c r="D89" s="2">
        <v>1409</v>
      </c>
      <c r="E89" s="2">
        <v>660</v>
      </c>
      <c r="F89" s="2">
        <v>129.02197215251002</v>
      </c>
      <c r="G89" s="2">
        <v>3933.185044220907</v>
      </c>
      <c r="H89" s="2">
        <v>1871.6111147125443</v>
      </c>
      <c r="I89" s="117">
        <v>22</v>
      </c>
      <c r="J89" s="4">
        <v>9.6999999999999993</v>
      </c>
      <c r="K89" s="15">
        <v>460.4817497532577</v>
      </c>
      <c r="M89" s="78">
        <v>-97.752546198013206</v>
      </c>
      <c r="N89" s="80">
        <v>-558.23429595127095</v>
      </c>
      <c r="O89" s="27">
        <v>337.55640966194335</v>
      </c>
      <c r="Q89" s="36">
        <v>273.98006369054355</v>
      </c>
      <c r="R89" s="25">
        <v>-186.50168606271416</v>
      </c>
      <c r="T89" s="36">
        <v>464.84555697477327</v>
      </c>
      <c r="U89" s="54">
        <v>435.4817497532577</v>
      </c>
      <c r="V89" s="54">
        <v>410.4817497532577</v>
      </c>
      <c r="W89" s="54">
        <v>385.4817497532577</v>
      </c>
      <c r="X89" s="95">
        <v>360.4817497532577</v>
      </c>
      <c r="Y89" s="104">
        <v>-100</v>
      </c>
      <c r="AA89" s="56">
        <v>190.86549328422973</v>
      </c>
      <c r="AB89" s="32">
        <v>161.50168606271416</v>
      </c>
      <c r="AC89" s="32">
        <v>136.50168606271416</v>
      </c>
      <c r="AD89" s="32">
        <v>111.50168606271416</v>
      </c>
      <c r="AE89" s="26">
        <v>86.501686062714157</v>
      </c>
    </row>
    <row r="90" spans="1:31" x14ac:dyDescent="0.2">
      <c r="A90" s="1">
        <v>224</v>
      </c>
      <c r="B90" s="1" t="s">
        <v>83</v>
      </c>
      <c r="C90" s="1">
        <v>1</v>
      </c>
      <c r="D90" s="2">
        <v>8977</v>
      </c>
      <c r="E90" s="2">
        <v>-45</v>
      </c>
      <c r="F90" s="2">
        <v>166.73309107495621</v>
      </c>
      <c r="G90" s="2">
        <v>3382.713061397008</v>
      </c>
      <c r="H90" s="2">
        <v>1855.1475675462711</v>
      </c>
      <c r="I90" s="117">
        <v>20.75</v>
      </c>
      <c r="J90" s="4">
        <v>8.4499999999999993</v>
      </c>
      <c r="K90" s="15">
        <v>328.93302394068633</v>
      </c>
      <c r="M90" s="78">
        <v>412.40513349884594</v>
      </c>
      <c r="N90" s="80">
        <v>83.472109558159616</v>
      </c>
      <c r="O90" s="27">
        <v>-47.46743364371499</v>
      </c>
      <c r="Q90" s="36">
        <v>387.76120963355345</v>
      </c>
      <c r="R90" s="25">
        <v>58.828185692867123</v>
      </c>
      <c r="T90" s="36">
        <v>333.2968311622019</v>
      </c>
      <c r="U90" s="54">
        <v>353.93302394068633</v>
      </c>
      <c r="V90" s="54">
        <v>378.93302394068633</v>
      </c>
      <c r="W90" s="54">
        <v>387.76120963355345</v>
      </c>
      <c r="X90" s="95">
        <v>387.76120963355345</v>
      </c>
      <c r="Y90" s="104">
        <v>58.828185692867123</v>
      </c>
      <c r="AA90" s="56">
        <v>-54.464378471351552</v>
      </c>
      <c r="AB90" s="32">
        <v>-33.828185692867123</v>
      </c>
      <c r="AC90" s="32">
        <v>-8.8281856928671232</v>
      </c>
      <c r="AD90" s="32">
        <v>0</v>
      </c>
      <c r="AE90" s="26">
        <v>0</v>
      </c>
    </row>
    <row r="91" spans="1:31" x14ac:dyDescent="0.2">
      <c r="A91" s="1">
        <v>226</v>
      </c>
      <c r="B91" s="1" t="s">
        <v>84</v>
      </c>
      <c r="C91" s="1">
        <v>13</v>
      </c>
      <c r="D91" s="2">
        <v>4286</v>
      </c>
      <c r="E91" s="2">
        <v>521</v>
      </c>
      <c r="F91" s="2">
        <v>130.99711534382558</v>
      </c>
      <c r="G91" s="2">
        <v>3889.0805495251511</v>
      </c>
      <c r="H91" s="2">
        <v>2279.570848244075</v>
      </c>
      <c r="I91" s="117">
        <v>20</v>
      </c>
      <c r="J91" s="4">
        <v>7.6999999999999993</v>
      </c>
      <c r="K91" s="15">
        <v>46.258874624358064</v>
      </c>
      <c r="M91" s="78">
        <v>-94.71679379275092</v>
      </c>
      <c r="N91" s="80">
        <v>-140.97566841710898</v>
      </c>
      <c r="O91" s="27">
        <v>87.201233141446167</v>
      </c>
      <c r="Q91" s="36">
        <v>2.6503041848871463</v>
      </c>
      <c r="R91" s="25">
        <v>-43.608570439470917</v>
      </c>
      <c r="T91" s="36">
        <v>50.62268184587365</v>
      </c>
      <c r="U91" s="54">
        <v>21.258874624358064</v>
      </c>
      <c r="V91" s="54">
        <v>2.6503041848871463</v>
      </c>
      <c r="W91" s="54">
        <v>2.6503041848871463</v>
      </c>
      <c r="X91" s="95">
        <v>2.6503041848871463</v>
      </c>
      <c r="Y91" s="104">
        <v>-43.608570439470917</v>
      </c>
      <c r="AA91" s="56">
        <v>47.972377660986503</v>
      </c>
      <c r="AB91" s="32">
        <v>18.608570439470917</v>
      </c>
      <c r="AC91" s="32">
        <v>0</v>
      </c>
      <c r="AD91" s="32">
        <v>0</v>
      </c>
      <c r="AE91" s="26">
        <v>0</v>
      </c>
    </row>
    <row r="92" spans="1:31" x14ac:dyDescent="0.2">
      <c r="A92" s="1">
        <v>230</v>
      </c>
      <c r="B92" s="1" t="s">
        <v>85</v>
      </c>
      <c r="C92" s="1">
        <v>4</v>
      </c>
      <c r="D92" s="2">
        <v>2491</v>
      </c>
      <c r="E92" s="2">
        <v>3872</v>
      </c>
      <c r="F92" s="2">
        <v>123.33377339630725</v>
      </c>
      <c r="G92" s="2">
        <v>3680.3555381936085</v>
      </c>
      <c r="H92" s="2">
        <v>2255.8552258154473</v>
      </c>
      <c r="I92" s="117">
        <v>19.75</v>
      </c>
      <c r="J92" s="4">
        <v>7.4499999999999993</v>
      </c>
      <c r="K92" s="15">
        <v>1.0754295457830525</v>
      </c>
      <c r="M92" s="78">
        <v>-295.4215732285798</v>
      </c>
      <c r="N92" s="80">
        <v>-296.49700277436284</v>
      </c>
      <c r="O92" s="27">
        <v>180.51403375579847</v>
      </c>
      <c r="Q92" s="36">
        <v>-95.804667897839124</v>
      </c>
      <c r="R92" s="25">
        <v>-96.880097443622176</v>
      </c>
      <c r="T92" s="36">
        <v>5.4392367672986381</v>
      </c>
      <c r="U92" s="54">
        <v>-23.924570454216948</v>
      </c>
      <c r="V92" s="54">
        <v>-48.924570454216948</v>
      </c>
      <c r="W92" s="54">
        <v>-73.924570454216948</v>
      </c>
      <c r="X92" s="95">
        <v>-95.804667897839124</v>
      </c>
      <c r="Y92" s="104">
        <v>-96.880097443622176</v>
      </c>
      <c r="AA92" s="56">
        <v>101.24390466513776</v>
      </c>
      <c r="AB92" s="32">
        <v>71.880097443622176</v>
      </c>
      <c r="AC92" s="32">
        <v>46.880097443622176</v>
      </c>
      <c r="AD92" s="32">
        <v>21.880097443622176</v>
      </c>
      <c r="AE92" s="26">
        <v>0</v>
      </c>
    </row>
    <row r="93" spans="1:31" x14ac:dyDescent="0.2">
      <c r="A93" s="1">
        <v>231</v>
      </c>
      <c r="B93" s="1" t="s">
        <v>86</v>
      </c>
      <c r="C93" s="1">
        <v>15</v>
      </c>
      <c r="D93" s="2">
        <v>1324</v>
      </c>
      <c r="E93" s="2">
        <v>7356</v>
      </c>
      <c r="F93" s="2">
        <v>185.07043872323658</v>
      </c>
      <c r="G93" s="2">
        <v>3835.4385996491642</v>
      </c>
      <c r="H93" s="2">
        <v>2656.4398507446431</v>
      </c>
      <c r="I93" s="117">
        <v>21.5</v>
      </c>
      <c r="J93" s="4">
        <v>9.1999999999999993</v>
      </c>
      <c r="K93" s="15">
        <v>-182.44884415114191</v>
      </c>
      <c r="M93" s="78">
        <v>-160.31560902241324</v>
      </c>
      <c r="N93" s="80">
        <v>22.133235128728671</v>
      </c>
      <c r="O93" s="27">
        <v>-10.664108986056432</v>
      </c>
      <c r="Q93" s="36">
        <v>-209.36877262496685</v>
      </c>
      <c r="R93" s="25">
        <v>-26.919928473824939</v>
      </c>
      <c r="T93" s="36">
        <v>-178.08503692962631</v>
      </c>
      <c r="U93" s="54">
        <v>-207.44884415114191</v>
      </c>
      <c r="V93" s="54">
        <v>-209.36877262496685</v>
      </c>
      <c r="W93" s="54">
        <v>-209.36877262496685</v>
      </c>
      <c r="X93" s="95">
        <v>-209.36877262496685</v>
      </c>
      <c r="Y93" s="104">
        <v>-26.919928473824939</v>
      </c>
      <c r="AA93" s="56">
        <v>31.283735695340539</v>
      </c>
      <c r="AB93" s="32">
        <v>1.9199284738249389</v>
      </c>
      <c r="AC93" s="32">
        <v>0</v>
      </c>
      <c r="AD93" s="32">
        <v>0</v>
      </c>
      <c r="AE93" s="26">
        <v>0</v>
      </c>
    </row>
    <row r="94" spans="1:31" x14ac:dyDescent="0.2">
      <c r="A94" s="1">
        <v>232</v>
      </c>
      <c r="B94" s="1" t="s">
        <v>87</v>
      </c>
      <c r="C94" s="1">
        <v>14</v>
      </c>
      <c r="D94" s="2">
        <v>14007</v>
      </c>
      <c r="E94" s="2">
        <v>-737</v>
      </c>
      <c r="F94" s="2">
        <v>136.43751025812574</v>
      </c>
      <c r="G94" s="2">
        <v>3819.7589813958662</v>
      </c>
      <c r="H94" s="2">
        <v>2387.1390677875133</v>
      </c>
      <c r="I94" s="117">
        <v>22</v>
      </c>
      <c r="J94" s="4">
        <v>9.6999999999999993</v>
      </c>
      <c r="K94" s="15">
        <v>175.16140059943891</v>
      </c>
      <c r="M94" s="78">
        <v>296.06730261441112</v>
      </c>
      <c r="N94" s="80">
        <v>120.90590201497221</v>
      </c>
      <c r="O94" s="27">
        <v>-69.927709117802536</v>
      </c>
      <c r="Q94" s="36">
        <v>259.25122402085731</v>
      </c>
      <c r="R94" s="25">
        <v>84.089823421418401</v>
      </c>
      <c r="T94" s="36">
        <v>179.52520782095451</v>
      </c>
      <c r="U94" s="54">
        <v>200.16140059943891</v>
      </c>
      <c r="V94" s="54">
        <v>225.16140059943891</v>
      </c>
      <c r="W94" s="54">
        <v>250.16140059943891</v>
      </c>
      <c r="X94" s="95">
        <v>259.25122402085731</v>
      </c>
      <c r="Y94" s="104">
        <v>84.089823421418401</v>
      </c>
      <c r="AA94" s="56">
        <v>-79.726016199902801</v>
      </c>
      <c r="AB94" s="32">
        <v>-59.089823421418401</v>
      </c>
      <c r="AC94" s="32">
        <v>-34.089823421418401</v>
      </c>
      <c r="AD94" s="32">
        <v>-9.0898234214184015</v>
      </c>
      <c r="AE94" s="26">
        <v>0</v>
      </c>
    </row>
    <row r="95" spans="1:31" x14ac:dyDescent="0.2">
      <c r="A95" s="1">
        <v>233</v>
      </c>
      <c r="B95" s="1" t="s">
        <v>88</v>
      </c>
      <c r="C95" s="1">
        <v>14</v>
      </c>
      <c r="D95" s="2">
        <v>16908</v>
      </c>
      <c r="E95" s="2">
        <v>469</v>
      </c>
      <c r="F95" s="2">
        <v>144.77965410068558</v>
      </c>
      <c r="G95" s="2">
        <v>3613.7431247018881</v>
      </c>
      <c r="H95" s="2">
        <v>2335.1624580797516</v>
      </c>
      <c r="I95" s="117">
        <v>21.75</v>
      </c>
      <c r="J95" s="4">
        <v>9.4499999999999993</v>
      </c>
      <c r="K95" s="15">
        <v>336.36311468144208</v>
      </c>
      <c r="M95" s="78">
        <v>48.371247831516662</v>
      </c>
      <c r="N95" s="80">
        <v>-287.99186684992543</v>
      </c>
      <c r="O95" s="27">
        <v>175.41095220113598</v>
      </c>
      <c r="Q95" s="36">
        <v>309.72932346193295</v>
      </c>
      <c r="R95" s="25">
        <v>-26.633791219509135</v>
      </c>
      <c r="T95" s="36">
        <v>340.72692190295766</v>
      </c>
      <c r="U95" s="54">
        <v>311.36311468144208</v>
      </c>
      <c r="V95" s="54">
        <v>309.72932346193295</v>
      </c>
      <c r="W95" s="54">
        <v>309.72932346193295</v>
      </c>
      <c r="X95" s="95">
        <v>309.72932346193295</v>
      </c>
      <c r="Y95" s="104">
        <v>-26.633791219509135</v>
      </c>
      <c r="AA95" s="56">
        <v>30.997598441024707</v>
      </c>
      <c r="AB95" s="32">
        <v>1.6337912195091349</v>
      </c>
      <c r="AC95" s="32">
        <v>0</v>
      </c>
      <c r="AD95" s="32">
        <v>0</v>
      </c>
      <c r="AE95" s="26">
        <v>0</v>
      </c>
    </row>
    <row r="96" spans="1:31" x14ac:dyDescent="0.2">
      <c r="A96" s="1">
        <v>235</v>
      </c>
      <c r="B96" s="1" t="s">
        <v>89</v>
      </c>
      <c r="C96" s="1">
        <v>1</v>
      </c>
      <c r="D96" s="2">
        <v>9357</v>
      </c>
      <c r="E96" s="2">
        <v>4046</v>
      </c>
      <c r="F96" s="2">
        <v>362.63095619780461</v>
      </c>
      <c r="G96" s="2">
        <v>2803.3077177828368</v>
      </c>
      <c r="H96" s="2">
        <v>3712.4323642334161</v>
      </c>
      <c r="I96" s="117">
        <v>16.5</v>
      </c>
      <c r="J96" s="4">
        <v>4.1999999999999993</v>
      </c>
      <c r="K96" s="15">
        <v>-41.562795900469972</v>
      </c>
      <c r="M96" s="78">
        <v>-1410.9101378114578</v>
      </c>
      <c r="N96" s="80">
        <v>-1369.3473419109878</v>
      </c>
      <c r="O96" s="27">
        <v>824.22423723777354</v>
      </c>
      <c r="Q96" s="36">
        <v>-278.54670385286522</v>
      </c>
      <c r="R96" s="25">
        <v>-236.98390795239524</v>
      </c>
      <c r="T96" s="36">
        <v>-37.198988678954386</v>
      </c>
      <c r="U96" s="54">
        <v>-66.562795900469979</v>
      </c>
      <c r="V96" s="54">
        <v>-91.562795900469979</v>
      </c>
      <c r="W96" s="54">
        <v>-116.56279590046998</v>
      </c>
      <c r="X96" s="95">
        <v>-141.56279590046998</v>
      </c>
      <c r="Y96" s="104">
        <v>-100</v>
      </c>
      <c r="AA96" s="56">
        <v>241.34771517391084</v>
      </c>
      <c r="AB96" s="32">
        <v>211.98390795239524</v>
      </c>
      <c r="AC96" s="32">
        <v>186.98390795239524</v>
      </c>
      <c r="AD96" s="32">
        <v>161.98390795239524</v>
      </c>
      <c r="AE96" s="26">
        <v>136.98390795239524</v>
      </c>
    </row>
    <row r="97" spans="1:31" x14ac:dyDescent="0.2">
      <c r="A97" s="1">
        <v>236</v>
      </c>
      <c r="B97" s="1" t="s">
        <v>90</v>
      </c>
      <c r="C97" s="1">
        <v>16</v>
      </c>
      <c r="D97" s="2">
        <v>4283</v>
      </c>
      <c r="E97" s="2">
        <v>-112</v>
      </c>
      <c r="F97" s="2">
        <v>146.15174755606088</v>
      </c>
      <c r="G97" s="2">
        <v>3287.4171361737876</v>
      </c>
      <c r="H97" s="2">
        <v>2223.3843233734674</v>
      </c>
      <c r="I97" s="117">
        <v>21.5</v>
      </c>
      <c r="J97" s="4">
        <v>9.1999999999999993</v>
      </c>
      <c r="K97" s="15">
        <v>253.63994919562475</v>
      </c>
      <c r="M97" s="78">
        <v>364.04592054630007</v>
      </c>
      <c r="N97" s="80">
        <v>110.40597135067532</v>
      </c>
      <c r="O97" s="27">
        <v>-63.627750719224402</v>
      </c>
      <c r="Q97" s="36">
        <v>366.91720442047608</v>
      </c>
      <c r="R97" s="25">
        <v>113.27725522485133</v>
      </c>
      <c r="T97" s="36">
        <v>258.00375641714032</v>
      </c>
      <c r="U97" s="54">
        <v>278.63994919562475</v>
      </c>
      <c r="V97" s="54">
        <v>303.63994919562475</v>
      </c>
      <c r="W97" s="54">
        <v>328.63994919562475</v>
      </c>
      <c r="X97" s="95">
        <v>353.63994919562475</v>
      </c>
      <c r="Y97" s="104">
        <v>100</v>
      </c>
      <c r="AA97" s="56">
        <v>-108.91344800333576</v>
      </c>
      <c r="AB97" s="32">
        <v>-88.277255224851331</v>
      </c>
      <c r="AC97" s="32">
        <v>-63.277255224851331</v>
      </c>
      <c r="AD97" s="32">
        <v>-38.277255224851331</v>
      </c>
      <c r="AE97" s="26">
        <v>-13.277255224851331</v>
      </c>
    </row>
    <row r="98" spans="1:31" x14ac:dyDescent="0.2">
      <c r="A98" s="1">
        <v>239</v>
      </c>
      <c r="B98" s="1" t="s">
        <v>91</v>
      </c>
      <c r="C98" s="1">
        <v>11</v>
      </c>
      <c r="D98" s="2">
        <v>2398</v>
      </c>
      <c r="E98" s="2">
        <v>35</v>
      </c>
      <c r="F98" s="2">
        <v>137.12405013437126</v>
      </c>
      <c r="G98" s="2">
        <v>3944.005779843385</v>
      </c>
      <c r="H98" s="2">
        <v>2336.3337767805092</v>
      </c>
      <c r="I98" s="117">
        <v>19.5</v>
      </c>
      <c r="J98" s="4">
        <v>7.1999999999999993</v>
      </c>
      <c r="K98" s="15">
        <v>-10.912350437828712</v>
      </c>
      <c r="M98" s="78">
        <v>-440.58209253458233</v>
      </c>
      <c r="N98" s="80">
        <v>-429.66974209675362</v>
      </c>
      <c r="O98" s="27">
        <v>260.41767734923297</v>
      </c>
      <c r="Q98" s="36">
        <v>-122.07524691332983</v>
      </c>
      <c r="R98" s="25">
        <v>-111.16289647550113</v>
      </c>
      <c r="T98" s="36">
        <v>-6.5485432163131261</v>
      </c>
      <c r="U98" s="54">
        <v>-35.912350437828707</v>
      </c>
      <c r="V98" s="54">
        <v>-60.912350437828707</v>
      </c>
      <c r="W98" s="54">
        <v>-85.912350437828707</v>
      </c>
      <c r="X98" s="95">
        <v>-110.91235043782871</v>
      </c>
      <c r="Y98" s="104">
        <v>-100</v>
      </c>
      <c r="AA98" s="56">
        <v>115.52670369701671</v>
      </c>
      <c r="AB98" s="32">
        <v>86.162896475501128</v>
      </c>
      <c r="AC98" s="32">
        <v>61.162896475501128</v>
      </c>
      <c r="AD98" s="32">
        <v>36.162896475501128</v>
      </c>
      <c r="AE98" s="26">
        <v>11.162896475501128</v>
      </c>
    </row>
    <row r="99" spans="1:31" x14ac:dyDescent="0.2">
      <c r="A99" s="1">
        <v>240</v>
      </c>
      <c r="B99" s="1" t="s">
        <v>92</v>
      </c>
      <c r="C99" s="1">
        <v>19</v>
      </c>
      <c r="D99" s="2">
        <v>21929</v>
      </c>
      <c r="E99" s="2">
        <v>460</v>
      </c>
      <c r="F99" s="2">
        <v>171.26980904090934</v>
      </c>
      <c r="G99" s="2">
        <v>3876.9329578860179</v>
      </c>
      <c r="H99" s="2">
        <v>2275.5177451291815</v>
      </c>
      <c r="I99" s="117">
        <v>21.25</v>
      </c>
      <c r="J99" s="4">
        <v>8.9499999999999993</v>
      </c>
      <c r="K99" s="15">
        <v>1.391005130697631</v>
      </c>
      <c r="M99" s="78">
        <v>135.94689248492912</v>
      </c>
      <c r="N99" s="80">
        <v>134.55588735423149</v>
      </c>
      <c r="O99" s="27">
        <v>-78.117700321358114</v>
      </c>
      <c r="Q99" s="36">
        <v>-2.4691897743399864</v>
      </c>
      <c r="R99" s="25">
        <v>-3.8601949050376172</v>
      </c>
      <c r="T99" s="36">
        <v>5.7548123522132171</v>
      </c>
      <c r="U99" s="54">
        <v>-2.4691897743399864</v>
      </c>
      <c r="V99" s="54">
        <v>-2.4691897743399864</v>
      </c>
      <c r="W99" s="54">
        <v>-2.4691897743399864</v>
      </c>
      <c r="X99" s="95">
        <v>-2.4691897743399864</v>
      </c>
      <c r="Y99" s="104">
        <v>-3.8601949050376172</v>
      </c>
      <c r="AA99" s="56">
        <v>8.224002126553204</v>
      </c>
      <c r="AB99" s="32">
        <v>0</v>
      </c>
      <c r="AC99" s="32">
        <v>0</v>
      </c>
      <c r="AD99" s="32">
        <v>0</v>
      </c>
      <c r="AE99" s="26">
        <v>0</v>
      </c>
    </row>
    <row r="100" spans="1:31" x14ac:dyDescent="0.2">
      <c r="A100" s="1">
        <v>241</v>
      </c>
      <c r="B100" s="1" t="s">
        <v>93</v>
      </c>
      <c r="C100" s="1">
        <v>19</v>
      </c>
      <c r="D100" s="2">
        <v>8469</v>
      </c>
      <c r="E100" s="2">
        <v>433</v>
      </c>
      <c r="F100" s="2">
        <v>179.65022616166354</v>
      </c>
      <c r="G100" s="2">
        <v>3360.005135434566</v>
      </c>
      <c r="H100" s="2">
        <v>2271.6856908047644</v>
      </c>
      <c r="I100" s="117">
        <v>21.25</v>
      </c>
      <c r="J100" s="4">
        <v>8.9499999999999993</v>
      </c>
      <c r="K100" s="15">
        <v>210.22704082031689</v>
      </c>
      <c r="M100" s="78">
        <v>457.51880886056557</v>
      </c>
      <c r="N100" s="80">
        <v>247.29176804024868</v>
      </c>
      <c r="O100" s="27">
        <v>-145.75922873296844</v>
      </c>
      <c r="Q100" s="36">
        <v>277.77576430496947</v>
      </c>
      <c r="R100" s="25">
        <v>67.548723484652584</v>
      </c>
      <c r="T100" s="36">
        <v>214.59084804183249</v>
      </c>
      <c r="U100" s="54">
        <v>235.22704082031689</v>
      </c>
      <c r="V100" s="54">
        <v>260.22704082031692</v>
      </c>
      <c r="W100" s="54">
        <v>277.77576430496947</v>
      </c>
      <c r="X100" s="95">
        <v>277.77576430496947</v>
      </c>
      <c r="Y100" s="104">
        <v>67.548723484652584</v>
      </c>
      <c r="AA100" s="56">
        <v>-63.184916263136984</v>
      </c>
      <c r="AB100" s="32">
        <v>-42.548723484652584</v>
      </c>
      <c r="AC100" s="32">
        <v>-17.548723484652584</v>
      </c>
      <c r="AD100" s="32">
        <v>0</v>
      </c>
      <c r="AE100" s="26">
        <v>0</v>
      </c>
    </row>
    <row r="101" spans="1:31" x14ac:dyDescent="0.2">
      <c r="A101" s="1">
        <v>244</v>
      </c>
      <c r="B101" s="1" t="s">
        <v>94</v>
      </c>
      <c r="C101" s="1">
        <v>17</v>
      </c>
      <c r="D101" s="2">
        <v>16889</v>
      </c>
      <c r="E101" s="2">
        <v>320</v>
      </c>
      <c r="F101" s="2">
        <v>175.26479206410869</v>
      </c>
      <c r="G101" s="2">
        <v>2398.4550410968159</v>
      </c>
      <c r="H101" s="2">
        <v>2700.5015295861604</v>
      </c>
      <c r="I101" s="117">
        <v>20.5</v>
      </c>
      <c r="J101" s="4">
        <v>8.1999999999999993</v>
      </c>
      <c r="K101" s="15">
        <v>50.148967411544604</v>
      </c>
      <c r="M101" s="78">
        <v>-99.364064163746207</v>
      </c>
      <c r="N101" s="80">
        <v>-149.51303157529082</v>
      </c>
      <c r="O101" s="27">
        <v>92.323651036355258</v>
      </c>
      <c r="Q101" s="36">
        <v>19.090021990973693</v>
      </c>
      <c r="R101" s="25">
        <v>-31.058945420570911</v>
      </c>
      <c r="T101" s="36">
        <v>54.512774633060189</v>
      </c>
      <c r="U101" s="54">
        <v>25.148967411544604</v>
      </c>
      <c r="V101" s="54">
        <v>19.090021990973693</v>
      </c>
      <c r="W101" s="54">
        <v>19.090021990973693</v>
      </c>
      <c r="X101" s="95">
        <v>19.090021990973693</v>
      </c>
      <c r="Y101" s="104">
        <v>-31.058945420570911</v>
      </c>
      <c r="AA101" s="56">
        <v>35.422752642086493</v>
      </c>
      <c r="AB101" s="32">
        <v>6.058945420570911</v>
      </c>
      <c r="AC101" s="32">
        <v>0</v>
      </c>
      <c r="AD101" s="32">
        <v>0</v>
      </c>
      <c r="AE101" s="26">
        <v>0</v>
      </c>
    </row>
    <row r="102" spans="1:31" x14ac:dyDescent="0.2">
      <c r="A102" s="1">
        <v>245</v>
      </c>
      <c r="B102" s="1" t="s">
        <v>95</v>
      </c>
      <c r="C102" s="1">
        <v>1</v>
      </c>
      <c r="D102" s="2">
        <v>35317</v>
      </c>
      <c r="E102" s="2">
        <v>2892</v>
      </c>
      <c r="F102" s="2">
        <v>207.91770649510917</v>
      </c>
      <c r="G102" s="2">
        <v>2706.2055909546798</v>
      </c>
      <c r="H102" s="2">
        <v>2120.1125523908795</v>
      </c>
      <c r="I102" s="117">
        <v>19.25</v>
      </c>
      <c r="J102" s="4">
        <v>6.9499999999999993</v>
      </c>
      <c r="K102" s="15">
        <v>280.28158140082036</v>
      </c>
      <c r="M102" s="78">
        <v>84.709432544606798</v>
      </c>
      <c r="N102" s="80">
        <v>-195.57214885621357</v>
      </c>
      <c r="O102" s="27">
        <v>119.95912140490891</v>
      </c>
      <c r="Q102" s="36">
        <v>238.5835744990477</v>
      </c>
      <c r="R102" s="25">
        <v>-41.698006901772658</v>
      </c>
      <c r="T102" s="36">
        <v>284.64538862233593</v>
      </c>
      <c r="U102" s="54">
        <v>255.28158140082036</v>
      </c>
      <c r="V102" s="54">
        <v>238.5835744990477</v>
      </c>
      <c r="W102" s="54">
        <v>238.5835744990477</v>
      </c>
      <c r="X102" s="95">
        <v>238.5835744990477</v>
      </c>
      <c r="Y102" s="104">
        <v>-41.698006901772658</v>
      </c>
      <c r="AA102" s="56">
        <v>46.061814123288229</v>
      </c>
      <c r="AB102" s="32">
        <v>16.698006901772658</v>
      </c>
      <c r="AC102" s="32">
        <v>0</v>
      </c>
      <c r="AD102" s="32">
        <v>0</v>
      </c>
      <c r="AE102" s="26">
        <v>0</v>
      </c>
    </row>
    <row r="103" spans="1:31" x14ac:dyDescent="0.2">
      <c r="A103" s="1">
        <v>249</v>
      </c>
      <c r="B103" s="1" t="s">
        <v>96</v>
      </c>
      <c r="C103" s="1">
        <v>13</v>
      </c>
      <c r="D103" s="2">
        <v>10177</v>
      </c>
      <c r="E103" s="2">
        <v>803</v>
      </c>
      <c r="F103" s="2">
        <v>154.3730842142852</v>
      </c>
      <c r="G103" s="2">
        <v>3669.6712126591683</v>
      </c>
      <c r="H103" s="2">
        <v>2369.190863219656</v>
      </c>
      <c r="I103" s="117">
        <v>20.5</v>
      </c>
      <c r="J103" s="4">
        <v>8.1999999999999993</v>
      </c>
      <c r="K103" s="15">
        <v>131.1925039848883</v>
      </c>
      <c r="M103" s="78">
        <v>-108.22132844503764</v>
      </c>
      <c r="N103" s="80">
        <v>-239.41383242992595</v>
      </c>
      <c r="O103" s="27">
        <v>146.26413154913635</v>
      </c>
      <c r="Q103" s="36">
        <v>-46.726535983836825</v>
      </c>
      <c r="R103" s="25">
        <v>-177.91903996872514</v>
      </c>
      <c r="T103" s="36">
        <v>135.5563112064039</v>
      </c>
      <c r="U103" s="54">
        <v>106.19250398488832</v>
      </c>
      <c r="V103" s="54">
        <v>81.192503984888319</v>
      </c>
      <c r="W103" s="54">
        <v>56.192503984888319</v>
      </c>
      <c r="X103" s="95">
        <v>31.192503984888319</v>
      </c>
      <c r="Y103" s="104">
        <v>-99.999999999999986</v>
      </c>
      <c r="AA103" s="56">
        <v>182.28284719024072</v>
      </c>
      <c r="AB103" s="32">
        <v>152.91903996872514</v>
      </c>
      <c r="AC103" s="32">
        <v>127.91903996872514</v>
      </c>
      <c r="AD103" s="32">
        <v>102.91903996872514</v>
      </c>
      <c r="AE103" s="26">
        <v>77.919039968725144</v>
      </c>
    </row>
    <row r="104" spans="1:31" x14ac:dyDescent="0.2">
      <c r="A104" s="1">
        <v>250</v>
      </c>
      <c r="B104" s="1" t="s">
        <v>97</v>
      </c>
      <c r="C104" s="1">
        <v>6</v>
      </c>
      <c r="D104" s="2">
        <v>2080</v>
      </c>
      <c r="E104" s="2">
        <v>-10</v>
      </c>
      <c r="F104" s="2">
        <v>127.10153637123747</v>
      </c>
      <c r="G104" s="2">
        <v>4138.9489122978857</v>
      </c>
      <c r="H104" s="2">
        <v>2167.354170709591</v>
      </c>
      <c r="I104" s="117">
        <v>21.5</v>
      </c>
      <c r="J104" s="4">
        <v>9.1999999999999993</v>
      </c>
      <c r="K104" s="15">
        <v>-101.42055678063565</v>
      </c>
      <c r="M104" s="78">
        <v>-116.10499095437632</v>
      </c>
      <c r="N104" s="80">
        <v>-14.684434173740669</v>
      </c>
      <c r="O104" s="27">
        <v>11.42649259542517</v>
      </c>
      <c r="Q104" s="36">
        <v>-91.709180849546996</v>
      </c>
      <c r="R104" s="25">
        <v>9.7113759310886536</v>
      </c>
      <c r="T104" s="36">
        <v>-97.056749559120064</v>
      </c>
      <c r="U104" s="54">
        <v>-91.709180849546996</v>
      </c>
      <c r="V104" s="54">
        <v>-91.709180849546996</v>
      </c>
      <c r="W104" s="54">
        <v>-91.709180849546996</v>
      </c>
      <c r="X104" s="95">
        <v>-91.709180849546996</v>
      </c>
      <c r="Y104" s="104">
        <v>9.7113759310886536</v>
      </c>
      <c r="AA104" s="56">
        <v>-5.3475687095730677</v>
      </c>
      <c r="AB104" s="32">
        <v>0</v>
      </c>
      <c r="AC104" s="32">
        <v>0</v>
      </c>
      <c r="AD104" s="32">
        <v>0</v>
      </c>
      <c r="AE104" s="26">
        <v>0</v>
      </c>
    </row>
    <row r="105" spans="1:31" x14ac:dyDescent="0.2">
      <c r="A105" s="1">
        <v>256</v>
      </c>
      <c r="B105" s="1" t="s">
        <v>98</v>
      </c>
      <c r="C105" s="1">
        <v>13</v>
      </c>
      <c r="D105" s="2">
        <v>1766</v>
      </c>
      <c r="E105" s="2">
        <v>2470</v>
      </c>
      <c r="F105" s="2">
        <v>113.72683203049472</v>
      </c>
      <c r="G105" s="2">
        <v>3870.714912148936</v>
      </c>
      <c r="H105" s="2">
        <v>2661.6535687832984</v>
      </c>
      <c r="I105" s="117">
        <v>20.5</v>
      </c>
      <c r="J105" s="4">
        <v>8.1999999999999993</v>
      </c>
      <c r="K105" s="15">
        <v>-40.3064301532767</v>
      </c>
      <c r="M105" s="78">
        <v>-61.855447162930702</v>
      </c>
      <c r="N105" s="80">
        <v>-21.549017009654001</v>
      </c>
      <c r="O105" s="27">
        <v>15.54524229697318</v>
      </c>
      <c r="Q105" s="36">
        <v>-21.800904652732925</v>
      </c>
      <c r="R105" s="25">
        <v>18.505525500543776</v>
      </c>
      <c r="T105" s="36">
        <v>-35.942622931761115</v>
      </c>
      <c r="U105" s="54">
        <v>-21.800904652732925</v>
      </c>
      <c r="V105" s="54">
        <v>-21.800904652732925</v>
      </c>
      <c r="W105" s="54">
        <v>-21.800904652732925</v>
      </c>
      <c r="X105" s="95">
        <v>-21.800904652732925</v>
      </c>
      <c r="Y105" s="104">
        <v>18.505525500543776</v>
      </c>
      <c r="AA105" s="56">
        <v>-14.14171827902819</v>
      </c>
      <c r="AB105" s="32">
        <v>0</v>
      </c>
      <c r="AC105" s="32">
        <v>0</v>
      </c>
      <c r="AD105" s="32">
        <v>0</v>
      </c>
      <c r="AE105" s="26">
        <v>0</v>
      </c>
    </row>
    <row r="106" spans="1:31" x14ac:dyDescent="0.2">
      <c r="A106" s="1">
        <v>257</v>
      </c>
      <c r="B106" s="1" t="s">
        <v>99</v>
      </c>
      <c r="C106" s="1">
        <v>1</v>
      </c>
      <c r="D106" s="2">
        <v>38220</v>
      </c>
      <c r="E106" s="2">
        <v>583</v>
      </c>
      <c r="F106" s="2">
        <v>225.26173760102333</v>
      </c>
      <c r="G106" s="2">
        <v>2548.0346095976761</v>
      </c>
      <c r="H106" s="2">
        <v>2784.8562490084064</v>
      </c>
      <c r="I106" s="117">
        <v>19.5</v>
      </c>
      <c r="J106" s="4">
        <v>7.1999999999999993</v>
      </c>
      <c r="K106" s="15">
        <v>-70.238999107171111</v>
      </c>
      <c r="M106" s="78">
        <v>-205.80429008603014</v>
      </c>
      <c r="N106" s="80">
        <v>-135.56529097885903</v>
      </c>
      <c r="O106" s="27">
        <v>83.955006678496176</v>
      </c>
      <c r="Q106" s="36">
        <v>-83.120568680794051</v>
      </c>
      <c r="R106" s="25">
        <v>-12.88156957362294</v>
      </c>
      <c r="T106" s="36">
        <v>-65.875191885655525</v>
      </c>
      <c r="U106" s="54">
        <v>-83.120568680794051</v>
      </c>
      <c r="V106" s="54">
        <v>-83.120568680794051</v>
      </c>
      <c r="W106" s="54">
        <v>-83.120568680794051</v>
      </c>
      <c r="X106" s="95">
        <v>-83.120568680794051</v>
      </c>
      <c r="Y106" s="104">
        <v>-12.88156957362294</v>
      </c>
      <c r="AA106" s="56">
        <v>17.245376795138526</v>
      </c>
      <c r="AB106" s="32">
        <v>0</v>
      </c>
      <c r="AC106" s="32">
        <v>0</v>
      </c>
      <c r="AD106" s="32">
        <v>0</v>
      </c>
      <c r="AE106" s="26">
        <v>0</v>
      </c>
    </row>
    <row r="107" spans="1:31" x14ac:dyDescent="0.2">
      <c r="A107" s="1">
        <v>260</v>
      </c>
      <c r="B107" s="1" t="s">
        <v>100</v>
      </c>
      <c r="C107" s="1">
        <v>12</v>
      </c>
      <c r="D107" s="2">
        <v>10986</v>
      </c>
      <c r="E107" s="2">
        <v>-215</v>
      </c>
      <c r="F107" s="2">
        <v>137.30752917020916</v>
      </c>
      <c r="G107" s="2">
        <v>3963.8564875305165</v>
      </c>
      <c r="H107" s="2">
        <v>2059.1484861063309</v>
      </c>
      <c r="I107" s="117">
        <v>22</v>
      </c>
      <c r="J107" s="4">
        <v>9.6999999999999993</v>
      </c>
      <c r="K107" s="15">
        <v>737.37398837383989</v>
      </c>
      <c r="M107" s="78">
        <v>314.77499750994383</v>
      </c>
      <c r="N107" s="80">
        <v>-422.59899086389606</v>
      </c>
      <c r="O107" s="27">
        <v>256.17522660951846</v>
      </c>
      <c r="Q107" s="36">
        <v>528.94635142815355</v>
      </c>
      <c r="R107" s="25">
        <v>-208.42763694568634</v>
      </c>
      <c r="T107" s="36">
        <v>741.73779559535546</v>
      </c>
      <c r="U107" s="54">
        <v>712.37398837383989</v>
      </c>
      <c r="V107" s="54">
        <v>687.37398837383989</v>
      </c>
      <c r="W107" s="54">
        <v>662.37398837383989</v>
      </c>
      <c r="X107" s="95">
        <v>637.37398837383989</v>
      </c>
      <c r="Y107" s="104">
        <v>-100</v>
      </c>
      <c r="AA107" s="56">
        <v>212.79144416720192</v>
      </c>
      <c r="AB107" s="32">
        <v>183.42763694568634</v>
      </c>
      <c r="AC107" s="32">
        <v>158.42763694568634</v>
      </c>
      <c r="AD107" s="32">
        <v>133.42763694568634</v>
      </c>
      <c r="AE107" s="26">
        <v>108.42763694568634</v>
      </c>
    </row>
    <row r="108" spans="1:31" x14ac:dyDescent="0.2">
      <c r="A108" s="1">
        <v>261</v>
      </c>
      <c r="B108" s="1" t="s">
        <v>101</v>
      </c>
      <c r="C108" s="1">
        <v>19</v>
      </c>
      <c r="D108" s="2">
        <v>6470</v>
      </c>
      <c r="E108" s="2">
        <v>811</v>
      </c>
      <c r="F108" s="2">
        <v>156.5103768724544</v>
      </c>
      <c r="G108" s="2">
        <v>4399.1597164165605</v>
      </c>
      <c r="H108" s="2">
        <v>3098.3753453950844</v>
      </c>
      <c r="I108" s="117">
        <v>20.25</v>
      </c>
      <c r="J108" s="4">
        <v>7.9499999999999993</v>
      </c>
      <c r="K108" s="15">
        <v>662.19523138947864</v>
      </c>
      <c r="M108" s="78">
        <v>1145.5871589882768</v>
      </c>
      <c r="N108" s="80">
        <v>483.39192759879813</v>
      </c>
      <c r="O108" s="27">
        <v>-287.41932446809813</v>
      </c>
      <c r="Q108" s="36">
        <v>927.0642821101676</v>
      </c>
      <c r="R108" s="25">
        <v>264.86905072068896</v>
      </c>
      <c r="T108" s="36">
        <v>666.55903861099421</v>
      </c>
      <c r="U108" s="54">
        <v>687.19523138947864</v>
      </c>
      <c r="V108" s="54">
        <v>712.19523138947864</v>
      </c>
      <c r="W108" s="54">
        <v>737.19523138947864</v>
      </c>
      <c r="X108" s="95">
        <v>762.19523138947864</v>
      </c>
      <c r="Y108" s="104">
        <v>100</v>
      </c>
      <c r="AA108" s="56">
        <v>-260.50524349917339</v>
      </c>
      <c r="AB108" s="32">
        <v>-239.86905072068896</v>
      </c>
      <c r="AC108" s="32">
        <v>-214.86905072068896</v>
      </c>
      <c r="AD108" s="32">
        <v>-189.86905072068896</v>
      </c>
      <c r="AE108" s="26">
        <v>-164.86905072068896</v>
      </c>
    </row>
    <row r="109" spans="1:31" x14ac:dyDescent="0.2">
      <c r="A109" s="1">
        <v>263</v>
      </c>
      <c r="B109" s="1" t="s">
        <v>102</v>
      </c>
      <c r="C109" s="1">
        <v>11</v>
      </c>
      <c r="D109" s="2">
        <v>8752</v>
      </c>
      <c r="E109" s="2">
        <v>221</v>
      </c>
      <c r="F109" s="2">
        <v>128.04944668606601</v>
      </c>
      <c r="G109" s="2">
        <v>3980.9450714703644</v>
      </c>
      <c r="H109" s="2">
        <v>2459.7161155654057</v>
      </c>
      <c r="I109" s="117">
        <v>20.75</v>
      </c>
      <c r="J109" s="4">
        <v>8.4499999999999993</v>
      </c>
      <c r="K109" s="15">
        <v>156.35688582548428</v>
      </c>
      <c r="M109" s="78">
        <v>-143.02186625220037</v>
      </c>
      <c r="N109" s="80">
        <v>-299.37875207768468</v>
      </c>
      <c r="O109" s="27">
        <v>182.24308333779155</v>
      </c>
      <c r="Q109" s="36">
        <v>58.274803795063463</v>
      </c>
      <c r="R109" s="25">
        <v>-98.082082030420821</v>
      </c>
      <c r="T109" s="36">
        <v>160.72069304699988</v>
      </c>
      <c r="U109" s="54">
        <v>131.35688582548428</v>
      </c>
      <c r="V109" s="54">
        <v>106.35688582548428</v>
      </c>
      <c r="W109" s="54">
        <v>81.356885825484284</v>
      </c>
      <c r="X109" s="95">
        <v>58.274803795063463</v>
      </c>
      <c r="Y109" s="104">
        <v>-98.082082030420821</v>
      </c>
      <c r="AA109" s="56">
        <v>102.44588925193642</v>
      </c>
      <c r="AB109" s="32">
        <v>73.082082030420821</v>
      </c>
      <c r="AC109" s="32">
        <v>48.082082030420821</v>
      </c>
      <c r="AD109" s="32">
        <v>23.082082030420821</v>
      </c>
      <c r="AE109" s="26">
        <v>0</v>
      </c>
    </row>
    <row r="110" spans="1:31" x14ac:dyDescent="0.2">
      <c r="A110" s="1">
        <v>265</v>
      </c>
      <c r="B110" s="1" t="s">
        <v>103</v>
      </c>
      <c r="C110" s="1">
        <v>13</v>
      </c>
      <c r="D110" s="2">
        <v>1244</v>
      </c>
      <c r="E110" s="2">
        <v>3148</v>
      </c>
      <c r="F110" s="2">
        <v>112.53076837786897</v>
      </c>
      <c r="G110" s="2">
        <v>4787.4594743198313</v>
      </c>
      <c r="H110" s="2">
        <v>2258.3288835960834</v>
      </c>
      <c r="I110" s="117">
        <v>21</v>
      </c>
      <c r="J110" s="4">
        <v>8.6999999999999993</v>
      </c>
      <c r="K110" s="15">
        <v>-70.654599679456169</v>
      </c>
      <c r="M110" s="78">
        <v>-13.366944017531058</v>
      </c>
      <c r="N110" s="80">
        <v>57.287655661925115</v>
      </c>
      <c r="O110" s="27">
        <v>-31.75676130597429</v>
      </c>
      <c r="Q110" s="36">
        <v>-27.207143751757634</v>
      </c>
      <c r="R110" s="25">
        <v>43.447455927698535</v>
      </c>
      <c r="T110" s="36">
        <v>-66.290792457940583</v>
      </c>
      <c r="U110" s="54">
        <v>-45.654599679456169</v>
      </c>
      <c r="V110" s="54">
        <v>-27.207143751757634</v>
      </c>
      <c r="W110" s="54">
        <v>-27.207143751757634</v>
      </c>
      <c r="X110" s="95">
        <v>-27.207143751757634</v>
      </c>
      <c r="Y110" s="104">
        <v>43.447455927698535</v>
      </c>
      <c r="AA110" s="56">
        <v>-39.083648706182949</v>
      </c>
      <c r="AB110" s="32">
        <v>-18.447455927698535</v>
      </c>
      <c r="AC110" s="32">
        <v>0</v>
      </c>
      <c r="AD110" s="32">
        <v>0</v>
      </c>
      <c r="AE110" s="26">
        <v>0</v>
      </c>
    </row>
    <row r="111" spans="1:31" x14ac:dyDescent="0.2">
      <c r="A111" s="1">
        <v>271</v>
      </c>
      <c r="B111" s="1" t="s">
        <v>104</v>
      </c>
      <c r="C111" s="1">
        <v>4</v>
      </c>
      <c r="D111" s="2">
        <v>7702</v>
      </c>
      <c r="E111" s="2">
        <v>-115</v>
      </c>
      <c r="F111" s="2">
        <v>152.83598978136709</v>
      </c>
      <c r="G111" s="2">
        <v>3791.9184824171853</v>
      </c>
      <c r="H111" s="2">
        <v>2035.4852072052913</v>
      </c>
      <c r="I111" s="117">
        <v>21.25</v>
      </c>
      <c r="J111" s="4">
        <v>8.9499999999999993</v>
      </c>
      <c r="K111" s="15">
        <v>143.57474004420718</v>
      </c>
      <c r="M111" s="78">
        <v>155.24708010540752</v>
      </c>
      <c r="N111" s="80">
        <v>11.672340061200345</v>
      </c>
      <c r="O111" s="27">
        <v>-4.387571945539432</v>
      </c>
      <c r="Q111" s="36">
        <v>145.50517501883084</v>
      </c>
      <c r="R111" s="25">
        <v>1.9304349746236653</v>
      </c>
      <c r="T111" s="36">
        <v>147.93854726572278</v>
      </c>
      <c r="U111" s="54">
        <v>145.50517501883084</v>
      </c>
      <c r="V111" s="54">
        <v>145.50517501883084</v>
      </c>
      <c r="W111" s="54">
        <v>145.50517501883084</v>
      </c>
      <c r="X111" s="95">
        <v>145.50517501883084</v>
      </c>
      <c r="Y111" s="104">
        <v>1.9304349746236653</v>
      </c>
      <c r="AA111" s="56">
        <v>2.4333722468919348</v>
      </c>
      <c r="AB111" s="32">
        <v>0</v>
      </c>
      <c r="AC111" s="32">
        <v>0</v>
      </c>
      <c r="AD111" s="32">
        <v>0</v>
      </c>
      <c r="AE111" s="26">
        <v>0</v>
      </c>
    </row>
    <row r="112" spans="1:31" x14ac:dyDescent="0.2">
      <c r="A112" s="1">
        <v>272</v>
      </c>
      <c r="B112" s="1" t="s">
        <v>105</v>
      </c>
      <c r="C112" s="1">
        <v>16</v>
      </c>
      <c r="D112" s="2">
        <v>47278</v>
      </c>
      <c r="E112" s="2">
        <v>559</v>
      </c>
      <c r="F112" s="2">
        <v>164.06851150548928</v>
      </c>
      <c r="G112" s="2">
        <v>3262.660846245848</v>
      </c>
      <c r="H112" s="2">
        <v>2505.4879844394836</v>
      </c>
      <c r="I112" s="117">
        <v>21.5</v>
      </c>
      <c r="J112" s="4">
        <v>9.1999999999999993</v>
      </c>
      <c r="K112" s="15">
        <v>-59.183587887504281</v>
      </c>
      <c r="M112" s="78">
        <v>88.68921663764965</v>
      </c>
      <c r="N112" s="80">
        <v>147.87280452515392</v>
      </c>
      <c r="O112" s="27">
        <v>-86.107850623911574</v>
      </c>
      <c r="Q112" s="36">
        <v>-22.615458838214572</v>
      </c>
      <c r="R112" s="25">
        <v>36.568129049289709</v>
      </c>
      <c r="T112" s="36">
        <v>-54.819780665988695</v>
      </c>
      <c r="U112" s="54">
        <v>-34.183587887504281</v>
      </c>
      <c r="V112" s="54">
        <v>-22.615458838214572</v>
      </c>
      <c r="W112" s="54">
        <v>-22.615458838214572</v>
      </c>
      <c r="X112" s="95">
        <v>-22.615458838214572</v>
      </c>
      <c r="Y112" s="104">
        <v>36.568129049289709</v>
      </c>
      <c r="AA112" s="56">
        <v>-32.204321827774123</v>
      </c>
      <c r="AB112" s="32">
        <v>-11.568129049289709</v>
      </c>
      <c r="AC112" s="32">
        <v>0</v>
      </c>
      <c r="AD112" s="32">
        <v>0</v>
      </c>
      <c r="AE112" s="26">
        <v>0</v>
      </c>
    </row>
    <row r="113" spans="1:31" x14ac:dyDescent="0.2">
      <c r="A113" s="1">
        <v>273</v>
      </c>
      <c r="B113" s="1" t="s">
        <v>106</v>
      </c>
      <c r="C113" s="1">
        <v>19</v>
      </c>
      <c r="D113" s="2">
        <v>3840</v>
      </c>
      <c r="E113" s="2">
        <v>1577</v>
      </c>
      <c r="F113" s="2">
        <v>145.80299648268399</v>
      </c>
      <c r="G113" s="2">
        <v>3997.5594336586105</v>
      </c>
      <c r="H113" s="2">
        <v>2661.6444913506998</v>
      </c>
      <c r="I113" s="117">
        <v>20</v>
      </c>
      <c r="J113" s="4">
        <v>7.6999999999999993</v>
      </c>
      <c r="K113" s="15">
        <v>651.33752909708346</v>
      </c>
      <c r="M113" s="78">
        <v>577.74852817417684</v>
      </c>
      <c r="N113" s="80">
        <v>-73.589000922906621</v>
      </c>
      <c r="O113" s="27">
        <v>46.769232644924791</v>
      </c>
      <c r="Q113" s="36">
        <v>433.76089830268808</v>
      </c>
      <c r="R113" s="25">
        <v>-217.57663079439538</v>
      </c>
      <c r="T113" s="36">
        <v>655.70133631859903</v>
      </c>
      <c r="U113" s="54">
        <v>626.33752909708346</v>
      </c>
      <c r="V113" s="54">
        <v>601.33752909708346</v>
      </c>
      <c r="W113" s="54">
        <v>576.33752909708346</v>
      </c>
      <c r="X113" s="95">
        <v>551.33752909708346</v>
      </c>
      <c r="Y113" s="104">
        <v>-100</v>
      </c>
      <c r="AA113" s="56">
        <v>221.94043801591096</v>
      </c>
      <c r="AB113" s="32">
        <v>192.57663079439538</v>
      </c>
      <c r="AC113" s="32">
        <v>167.57663079439538</v>
      </c>
      <c r="AD113" s="32">
        <v>142.57663079439538</v>
      </c>
      <c r="AE113" s="26">
        <v>117.57663079439538</v>
      </c>
    </row>
    <row r="114" spans="1:31" x14ac:dyDescent="0.2">
      <c r="A114" s="1">
        <v>275</v>
      </c>
      <c r="B114" s="1" t="s">
        <v>107</v>
      </c>
      <c r="C114" s="1">
        <v>13</v>
      </c>
      <c r="D114" s="2">
        <v>2831</v>
      </c>
      <c r="E114" s="2">
        <v>1863</v>
      </c>
      <c r="F114" s="2">
        <v>131.10696020763905</v>
      </c>
      <c r="G114" s="2">
        <v>3945.9325384835543</v>
      </c>
      <c r="H114" s="2">
        <v>2404.2982058843118</v>
      </c>
      <c r="I114" s="117">
        <v>21.5</v>
      </c>
      <c r="J114" s="4">
        <v>9.1999999999999993</v>
      </c>
      <c r="K114" s="15">
        <v>-7.8287756116243283</v>
      </c>
      <c r="M114" s="78">
        <v>-14.000108882758022</v>
      </c>
      <c r="N114" s="80">
        <v>-6.1713332711336939</v>
      </c>
      <c r="O114" s="27">
        <v>6.3186320538609904</v>
      </c>
      <c r="Q114" s="36">
        <v>-63.393811632316535</v>
      </c>
      <c r="R114" s="25">
        <v>-55.565036020692204</v>
      </c>
      <c r="T114" s="36">
        <v>-3.4649683901087425</v>
      </c>
      <c r="U114" s="54">
        <v>-32.82877561162433</v>
      </c>
      <c r="V114" s="54">
        <v>-57.82877561162433</v>
      </c>
      <c r="W114" s="54">
        <v>-63.393811632316535</v>
      </c>
      <c r="X114" s="95">
        <v>-63.393811632316535</v>
      </c>
      <c r="Y114" s="104">
        <v>-55.565036020692204</v>
      </c>
      <c r="AA114" s="56">
        <v>59.92884324220779</v>
      </c>
      <c r="AB114" s="32">
        <v>30.565036020692204</v>
      </c>
      <c r="AC114" s="32">
        <v>5.5650360206922045</v>
      </c>
      <c r="AD114" s="32">
        <v>0</v>
      </c>
      <c r="AE114" s="26">
        <v>0</v>
      </c>
    </row>
    <row r="115" spans="1:31" x14ac:dyDescent="0.2">
      <c r="A115" s="1">
        <v>276</v>
      </c>
      <c r="B115" s="1" t="s">
        <v>108</v>
      </c>
      <c r="C115" s="1">
        <v>12</v>
      </c>
      <c r="D115" s="2">
        <v>14681</v>
      </c>
      <c r="E115" s="2">
        <v>807</v>
      </c>
      <c r="F115" s="2">
        <v>159.17980931052415</v>
      </c>
      <c r="G115" s="2">
        <v>2556.2424017407793</v>
      </c>
      <c r="H115" s="2">
        <v>2296.050282676239</v>
      </c>
      <c r="I115" s="117">
        <v>20.5</v>
      </c>
      <c r="J115" s="4">
        <v>8.1999999999999993</v>
      </c>
      <c r="K115" s="15">
        <v>147.64312567109909</v>
      </c>
      <c r="M115" s="78">
        <v>152.97940620792158</v>
      </c>
      <c r="N115" s="80">
        <v>5.3362805368224997</v>
      </c>
      <c r="O115" s="27">
        <v>-0.58593623091272273</v>
      </c>
      <c r="Q115" s="36">
        <v>201.2127624986733</v>
      </c>
      <c r="R115" s="25">
        <v>53.569636827574215</v>
      </c>
      <c r="T115" s="36">
        <v>152.00693289261466</v>
      </c>
      <c r="U115" s="54">
        <v>172.64312567109909</v>
      </c>
      <c r="V115" s="54">
        <v>197.64312567109909</v>
      </c>
      <c r="W115" s="54">
        <v>201.2127624986733</v>
      </c>
      <c r="X115" s="95">
        <v>201.2127624986733</v>
      </c>
      <c r="Y115" s="104">
        <v>53.569636827574215</v>
      </c>
      <c r="AA115" s="56">
        <v>-49.205829606058643</v>
      </c>
      <c r="AB115" s="32">
        <v>-28.569636827574215</v>
      </c>
      <c r="AC115" s="32">
        <v>-3.5696368275742145</v>
      </c>
      <c r="AD115" s="32">
        <v>0</v>
      </c>
      <c r="AE115" s="26">
        <v>0</v>
      </c>
    </row>
    <row r="116" spans="1:31" x14ac:dyDescent="0.2">
      <c r="A116" s="1">
        <v>280</v>
      </c>
      <c r="B116" s="1" t="s">
        <v>109</v>
      </c>
      <c r="C116" s="1">
        <v>15</v>
      </c>
      <c r="D116" s="2">
        <v>2219</v>
      </c>
      <c r="E116" s="2">
        <v>2254</v>
      </c>
      <c r="F116" s="2">
        <v>129.64020243145666</v>
      </c>
      <c r="G116" s="2">
        <v>3651.6888460035989</v>
      </c>
      <c r="H116" s="2">
        <v>2370.275354716407</v>
      </c>
      <c r="I116" s="117">
        <v>21</v>
      </c>
      <c r="J116" s="4">
        <v>8.6999999999999993</v>
      </c>
      <c r="K116" s="15">
        <v>240.32010591566356</v>
      </c>
      <c r="M116" s="78">
        <v>64.554978746025853</v>
      </c>
      <c r="N116" s="80">
        <v>-175.76512716963771</v>
      </c>
      <c r="O116" s="27">
        <v>108.07490839296339</v>
      </c>
      <c r="Q116" s="36">
        <v>102.56448209095736</v>
      </c>
      <c r="R116" s="25">
        <v>-137.75562382470622</v>
      </c>
      <c r="T116" s="36">
        <v>244.68391313717916</v>
      </c>
      <c r="U116" s="54">
        <v>215.32010591566359</v>
      </c>
      <c r="V116" s="54">
        <v>190.32010591566359</v>
      </c>
      <c r="W116" s="54">
        <v>165.32010591566359</v>
      </c>
      <c r="X116" s="95">
        <v>140.32010591566359</v>
      </c>
      <c r="Y116" s="104">
        <v>-99.999999999999972</v>
      </c>
      <c r="AA116" s="56">
        <v>142.11943104622179</v>
      </c>
      <c r="AB116" s="32">
        <v>112.75562382470622</v>
      </c>
      <c r="AC116" s="32">
        <v>87.75562382470622</v>
      </c>
      <c r="AD116" s="32">
        <v>62.75562382470622</v>
      </c>
      <c r="AE116" s="26">
        <v>37.75562382470622</v>
      </c>
    </row>
    <row r="117" spans="1:31" x14ac:dyDescent="0.2">
      <c r="A117" s="1">
        <v>284</v>
      </c>
      <c r="B117" s="1" t="s">
        <v>110</v>
      </c>
      <c r="C117" s="1">
        <v>2</v>
      </c>
      <c r="D117" s="2">
        <v>2438</v>
      </c>
      <c r="E117" s="2">
        <v>1422</v>
      </c>
      <c r="F117" s="2">
        <v>136.01568908941758</v>
      </c>
      <c r="G117" s="2">
        <v>3407.3707406903491</v>
      </c>
      <c r="H117" s="2">
        <v>2426.1277534622745</v>
      </c>
      <c r="I117" s="117">
        <v>19.5</v>
      </c>
      <c r="J117" s="4">
        <v>7.1999999999999993</v>
      </c>
      <c r="K117" s="15">
        <v>62.381839553167353</v>
      </c>
      <c r="M117" s="78">
        <v>-188.79269011074518</v>
      </c>
      <c r="N117" s="80">
        <v>-251.17452966391255</v>
      </c>
      <c r="O117" s="27">
        <v>153.32054988952831</v>
      </c>
      <c r="Q117" s="36">
        <v>-65.852639069970948</v>
      </c>
      <c r="R117" s="25">
        <v>-128.2344786231383</v>
      </c>
      <c r="T117" s="36">
        <v>66.745646774682939</v>
      </c>
      <c r="U117" s="54">
        <v>37.381839553167353</v>
      </c>
      <c r="V117" s="54">
        <v>12.381839553167353</v>
      </c>
      <c r="W117" s="54">
        <v>-12.618160446832647</v>
      </c>
      <c r="X117" s="95">
        <v>-37.618160446832647</v>
      </c>
      <c r="Y117" s="104">
        <v>-100</v>
      </c>
      <c r="AA117" s="56">
        <v>132.5982858446539</v>
      </c>
      <c r="AB117" s="32">
        <v>103.2344786231383</v>
      </c>
      <c r="AC117" s="32">
        <v>78.234478623138301</v>
      </c>
      <c r="AD117" s="32">
        <v>53.234478623138301</v>
      </c>
      <c r="AE117" s="26">
        <v>28.234478623138301</v>
      </c>
    </row>
    <row r="118" spans="1:31" x14ac:dyDescent="0.2">
      <c r="A118" s="1">
        <v>285</v>
      </c>
      <c r="B118" s="1" t="s">
        <v>111</v>
      </c>
      <c r="C118" s="1">
        <v>8</v>
      </c>
      <c r="D118" s="2">
        <v>54518</v>
      </c>
      <c r="E118" s="2">
        <v>-601</v>
      </c>
      <c r="F118" s="2">
        <v>178.66977028844357</v>
      </c>
      <c r="G118" s="2">
        <v>3807.0137458889335</v>
      </c>
      <c r="H118" s="2">
        <v>2092.5274659058255</v>
      </c>
      <c r="I118" s="117">
        <v>20.5</v>
      </c>
      <c r="J118" s="4">
        <v>8.1999999999999993</v>
      </c>
      <c r="K118" s="15">
        <v>275.74763855048207</v>
      </c>
      <c r="M118" s="78">
        <v>322.66979290639364</v>
      </c>
      <c r="N118" s="80">
        <v>46.922154355911573</v>
      </c>
      <c r="O118" s="27">
        <v>-25.537460522366196</v>
      </c>
      <c r="Q118" s="36">
        <v>218.32821300956115</v>
      </c>
      <c r="R118" s="25">
        <v>-57.419425540920912</v>
      </c>
      <c r="T118" s="36">
        <v>280.11144577199764</v>
      </c>
      <c r="U118" s="54">
        <v>250.74763855048207</v>
      </c>
      <c r="V118" s="54">
        <v>225.74763855048207</v>
      </c>
      <c r="W118" s="54">
        <v>218.32821300956115</v>
      </c>
      <c r="X118" s="95">
        <v>218.32821300956115</v>
      </c>
      <c r="Y118" s="104">
        <v>-57.419425540920912</v>
      </c>
      <c r="AA118" s="56">
        <v>61.783232762436484</v>
      </c>
      <c r="AB118" s="32">
        <v>32.419425540920912</v>
      </c>
      <c r="AC118" s="32">
        <v>7.419425540920912</v>
      </c>
      <c r="AD118" s="32">
        <v>0</v>
      </c>
      <c r="AE118" s="26">
        <v>0</v>
      </c>
    </row>
    <row r="119" spans="1:31" x14ac:dyDescent="0.2">
      <c r="A119" s="1">
        <v>286</v>
      </c>
      <c r="B119" s="1" t="s">
        <v>112</v>
      </c>
      <c r="C119" s="1">
        <v>8</v>
      </c>
      <c r="D119" s="2">
        <v>86453</v>
      </c>
      <c r="E119" s="2">
        <v>39</v>
      </c>
      <c r="F119" s="2">
        <v>175.51908801286635</v>
      </c>
      <c r="G119" s="2">
        <v>3483.563554342601</v>
      </c>
      <c r="H119" s="2">
        <v>2512.1325530964891</v>
      </c>
      <c r="I119" s="117">
        <v>20.75</v>
      </c>
      <c r="J119" s="4">
        <v>8.4499999999999993</v>
      </c>
      <c r="K119" s="15">
        <v>200.22190365955342</v>
      </c>
      <c r="M119" s="78">
        <v>158.18251888534985</v>
      </c>
      <c r="N119" s="80">
        <v>-42.039384774203569</v>
      </c>
      <c r="O119" s="27">
        <v>27.83946295570291</v>
      </c>
      <c r="Q119" s="36">
        <v>147.93801575445192</v>
      </c>
      <c r="R119" s="25">
        <v>-52.283887905101494</v>
      </c>
      <c r="T119" s="36">
        <v>204.58571088106902</v>
      </c>
      <c r="U119" s="54">
        <v>175.22190365955342</v>
      </c>
      <c r="V119" s="54">
        <v>150.22190365955342</v>
      </c>
      <c r="W119" s="54">
        <v>147.93801575445192</v>
      </c>
      <c r="X119" s="95">
        <v>147.93801575445192</v>
      </c>
      <c r="Y119" s="104">
        <v>-52.283887905101494</v>
      </c>
      <c r="AA119" s="56">
        <v>56.647695126617094</v>
      </c>
      <c r="AB119" s="32">
        <v>27.283887905101494</v>
      </c>
      <c r="AC119" s="32">
        <v>2.2838879051014942</v>
      </c>
      <c r="AD119" s="32">
        <v>0</v>
      </c>
      <c r="AE119" s="26">
        <v>0</v>
      </c>
    </row>
    <row r="120" spans="1:31" x14ac:dyDescent="0.2">
      <c r="A120" s="1">
        <v>287</v>
      </c>
      <c r="B120" s="1" t="s">
        <v>113</v>
      </c>
      <c r="C120" s="1">
        <v>15</v>
      </c>
      <c r="D120" s="2">
        <v>6845</v>
      </c>
      <c r="E120" s="2">
        <v>3</v>
      </c>
      <c r="F120" s="2">
        <v>151.5018896687522</v>
      </c>
      <c r="G120" s="2">
        <v>3858.4453313297104</v>
      </c>
      <c r="H120" s="2">
        <v>2152.4062611717286</v>
      </c>
      <c r="I120" s="117">
        <v>21.5</v>
      </c>
      <c r="J120" s="4">
        <v>9.1999999999999993</v>
      </c>
      <c r="K120" s="15">
        <v>515.05747576948909</v>
      </c>
      <c r="M120" s="78">
        <v>275.33552914590587</v>
      </c>
      <c r="N120" s="80">
        <v>-239.72194662358322</v>
      </c>
      <c r="O120" s="27">
        <v>146.44900006533072</v>
      </c>
      <c r="Q120" s="36">
        <v>462.4613085141026</v>
      </c>
      <c r="R120" s="25">
        <v>-52.59616725538649</v>
      </c>
      <c r="T120" s="36">
        <v>519.42128299100466</v>
      </c>
      <c r="U120" s="54">
        <v>490.05747576948909</v>
      </c>
      <c r="V120" s="54">
        <v>465.05747576948909</v>
      </c>
      <c r="W120" s="54">
        <v>462.4613085141026</v>
      </c>
      <c r="X120" s="95">
        <v>462.4613085141026</v>
      </c>
      <c r="Y120" s="104">
        <v>-52.59616725538649</v>
      </c>
      <c r="AA120" s="56">
        <v>56.959974476902062</v>
      </c>
      <c r="AB120" s="32">
        <v>27.59616725538649</v>
      </c>
      <c r="AC120" s="32">
        <v>2.5961672553864901</v>
      </c>
      <c r="AD120" s="32">
        <v>0</v>
      </c>
      <c r="AE120" s="26">
        <v>0</v>
      </c>
    </row>
    <row r="121" spans="1:31" x14ac:dyDescent="0.2">
      <c r="A121" s="1">
        <v>288</v>
      </c>
      <c r="B121" s="1" t="s">
        <v>114</v>
      </c>
      <c r="C121" s="1">
        <v>15</v>
      </c>
      <c r="D121" s="2">
        <v>6662</v>
      </c>
      <c r="E121" s="2">
        <v>882</v>
      </c>
      <c r="F121" s="2">
        <v>146.74156524952082</v>
      </c>
      <c r="G121" s="2">
        <v>3406.0524871215689</v>
      </c>
      <c r="H121" s="2">
        <v>2479.6018299425796</v>
      </c>
      <c r="I121" s="117">
        <v>20.75</v>
      </c>
      <c r="J121" s="4">
        <v>8.4499999999999993</v>
      </c>
      <c r="K121" s="15">
        <v>-117.91644270658252</v>
      </c>
      <c r="M121" s="78">
        <v>13.246880889580568</v>
      </c>
      <c r="N121" s="80">
        <v>131.16332359616308</v>
      </c>
      <c r="O121" s="27">
        <v>-76.082162066517071</v>
      </c>
      <c r="Q121" s="36">
        <v>37.662406935543046</v>
      </c>
      <c r="R121" s="25">
        <v>155.57884964212556</v>
      </c>
      <c r="T121" s="36">
        <v>-113.55263548506693</v>
      </c>
      <c r="U121" s="54">
        <v>-92.916442706582515</v>
      </c>
      <c r="V121" s="54">
        <v>-67.916442706582515</v>
      </c>
      <c r="W121" s="54">
        <v>-42.916442706582515</v>
      </c>
      <c r="X121" s="95">
        <v>-17.916442706582515</v>
      </c>
      <c r="Y121" s="104">
        <v>100</v>
      </c>
      <c r="AA121" s="56">
        <v>-151.21504242060996</v>
      </c>
      <c r="AB121" s="32">
        <v>-130.57884964212556</v>
      </c>
      <c r="AC121" s="32">
        <v>-105.57884964212556</v>
      </c>
      <c r="AD121" s="32">
        <v>-80.578849642125562</v>
      </c>
      <c r="AE121" s="26">
        <v>-55.578849642125562</v>
      </c>
    </row>
    <row r="122" spans="1:31" x14ac:dyDescent="0.2">
      <c r="A122" s="1">
        <v>290</v>
      </c>
      <c r="B122" s="1" t="s">
        <v>115</v>
      </c>
      <c r="C122" s="1">
        <v>18</v>
      </c>
      <c r="D122" s="2">
        <v>8950</v>
      </c>
      <c r="E122" s="2">
        <v>166</v>
      </c>
      <c r="F122" s="2">
        <v>139.82370658246299</v>
      </c>
      <c r="G122" s="2">
        <v>4210.9270016527898</v>
      </c>
      <c r="H122" s="2">
        <v>2694.5611954784554</v>
      </c>
      <c r="I122" s="117">
        <v>21.5</v>
      </c>
      <c r="J122" s="4">
        <v>9.1999999999999993</v>
      </c>
      <c r="K122" s="15">
        <v>101.97296035099794</v>
      </c>
      <c r="M122" s="78">
        <v>-36.648183862843602</v>
      </c>
      <c r="N122" s="80">
        <v>-138.62114421384155</v>
      </c>
      <c r="O122" s="27">
        <v>85.7885186194857</v>
      </c>
      <c r="Q122" s="36">
        <v>96.198546193152168</v>
      </c>
      <c r="R122" s="25">
        <v>-5.7744141578457686</v>
      </c>
      <c r="T122" s="36">
        <v>106.33676757251352</v>
      </c>
      <c r="U122" s="54">
        <v>96.198546193152168</v>
      </c>
      <c r="V122" s="54">
        <v>96.198546193152168</v>
      </c>
      <c r="W122" s="54">
        <v>96.198546193152168</v>
      </c>
      <c r="X122" s="95">
        <v>96.198546193152168</v>
      </c>
      <c r="Y122" s="104">
        <v>-5.7744141578457686</v>
      </c>
      <c r="AA122" s="56">
        <v>10.138221379361354</v>
      </c>
      <c r="AB122" s="32">
        <v>0</v>
      </c>
      <c r="AC122" s="32">
        <v>0</v>
      </c>
      <c r="AD122" s="32">
        <v>0</v>
      </c>
      <c r="AE122" s="26">
        <v>0</v>
      </c>
    </row>
    <row r="123" spans="1:31" x14ac:dyDescent="0.2">
      <c r="A123" s="1">
        <v>291</v>
      </c>
      <c r="B123" s="1" t="s">
        <v>116</v>
      </c>
      <c r="C123" s="1">
        <v>13</v>
      </c>
      <c r="D123" s="2">
        <v>2374</v>
      </c>
      <c r="E123" s="2">
        <v>1477</v>
      </c>
      <c r="F123" s="2">
        <v>134.13393618241003</v>
      </c>
      <c r="G123" s="2">
        <v>4323.5424105430775</v>
      </c>
      <c r="H123" s="2">
        <v>2708.4716909595491</v>
      </c>
      <c r="I123" s="117">
        <v>20.75</v>
      </c>
      <c r="J123" s="4">
        <v>8.4499999999999993</v>
      </c>
      <c r="K123" s="15">
        <v>212.88678097423548</v>
      </c>
      <c r="M123" s="78">
        <v>-437.1475933272493</v>
      </c>
      <c r="N123" s="80">
        <v>-650.03437430148483</v>
      </c>
      <c r="O123" s="27">
        <v>392.63645667207169</v>
      </c>
      <c r="Q123" s="36">
        <v>-136.98029437665878</v>
      </c>
      <c r="R123" s="25">
        <v>-349.86707535089425</v>
      </c>
      <c r="T123" s="36">
        <v>217.25058819575105</v>
      </c>
      <c r="U123" s="54">
        <v>187.88678097423548</v>
      </c>
      <c r="V123" s="54">
        <v>162.88678097423548</v>
      </c>
      <c r="W123" s="54">
        <v>137.88678097423548</v>
      </c>
      <c r="X123" s="95">
        <v>112.88678097423548</v>
      </c>
      <c r="Y123" s="104">
        <v>-100</v>
      </c>
      <c r="AA123" s="56">
        <v>354.23088257240983</v>
      </c>
      <c r="AB123" s="32">
        <v>324.86707535089425</v>
      </c>
      <c r="AC123" s="32">
        <v>299.86707535089425</v>
      </c>
      <c r="AD123" s="32">
        <v>274.86707535089425</v>
      </c>
      <c r="AE123" s="26">
        <v>249.86707535089425</v>
      </c>
    </row>
    <row r="124" spans="1:31" x14ac:dyDescent="0.2">
      <c r="A124" s="1">
        <v>297</v>
      </c>
      <c r="B124" s="1" t="s">
        <v>117</v>
      </c>
      <c r="C124" s="1">
        <v>11</v>
      </c>
      <c r="D124" s="2">
        <v>111289</v>
      </c>
      <c r="E124" s="2">
        <v>1161.8668511712749</v>
      </c>
      <c r="F124" s="2">
        <v>171.29797085110641</v>
      </c>
      <c r="G124" s="2">
        <v>3380.3301129004399</v>
      </c>
      <c r="H124" s="2">
        <v>2237.5936056184701</v>
      </c>
      <c r="I124" s="117">
        <v>20.5</v>
      </c>
      <c r="J124" s="4">
        <v>8.1999999999999993</v>
      </c>
      <c r="K124" s="15">
        <v>-41.894055624759382</v>
      </c>
      <c r="M124" s="78">
        <v>54.664263519352133</v>
      </c>
      <c r="N124" s="80">
        <v>96.558319144111522</v>
      </c>
      <c r="O124" s="27">
        <v>-55.319159395286135</v>
      </c>
      <c r="Q124" s="36">
        <v>-30.972906044841821</v>
      </c>
      <c r="R124" s="25">
        <v>10.921149579917561</v>
      </c>
      <c r="T124" s="36">
        <v>-37.530248403243796</v>
      </c>
      <c r="U124" s="54">
        <v>-30.972906044841821</v>
      </c>
      <c r="V124" s="54">
        <v>-30.972906044841821</v>
      </c>
      <c r="W124" s="54">
        <v>-30.972906044841821</v>
      </c>
      <c r="X124" s="95">
        <v>-30.972906044841821</v>
      </c>
      <c r="Y124" s="104">
        <v>10.921149579917561</v>
      </c>
      <c r="AA124" s="56">
        <v>-6.557342358401975</v>
      </c>
      <c r="AB124" s="32">
        <v>0</v>
      </c>
      <c r="AC124" s="32">
        <v>0</v>
      </c>
      <c r="AD124" s="32">
        <v>0</v>
      </c>
      <c r="AE124" s="26">
        <v>0</v>
      </c>
    </row>
    <row r="125" spans="1:31" x14ac:dyDescent="0.2">
      <c r="A125" s="1">
        <v>300</v>
      </c>
      <c r="B125" s="1" t="s">
        <v>118</v>
      </c>
      <c r="C125" s="1">
        <v>14</v>
      </c>
      <c r="D125" s="2">
        <v>3727</v>
      </c>
      <c r="E125" s="2">
        <v>336</v>
      </c>
      <c r="F125" s="2">
        <v>137.65624566305527</v>
      </c>
      <c r="G125" s="2">
        <v>3826.748258317582</v>
      </c>
      <c r="H125" s="2">
        <v>2528.3629810792704</v>
      </c>
      <c r="I125" s="117">
        <v>21</v>
      </c>
      <c r="J125" s="4">
        <v>8.6999999999999993</v>
      </c>
      <c r="K125" s="15">
        <v>307.98370916880953</v>
      </c>
      <c r="M125" s="78">
        <v>-140.51716312455181</v>
      </c>
      <c r="N125" s="80">
        <v>-448.50087229336134</v>
      </c>
      <c r="O125" s="27">
        <v>271.71635546719756</v>
      </c>
      <c r="Q125" s="36">
        <v>197.15683474389499</v>
      </c>
      <c r="R125" s="25">
        <v>-110.82687442491454</v>
      </c>
      <c r="T125" s="36">
        <v>312.3475163903251</v>
      </c>
      <c r="U125" s="54">
        <v>282.98370916880953</v>
      </c>
      <c r="V125" s="54">
        <v>257.98370916880953</v>
      </c>
      <c r="W125" s="54">
        <v>232.98370916880953</v>
      </c>
      <c r="X125" s="95">
        <v>207.98370916880953</v>
      </c>
      <c r="Y125" s="104">
        <v>-100</v>
      </c>
      <c r="AA125" s="56">
        <v>115.19068164643011</v>
      </c>
      <c r="AB125" s="32">
        <v>85.826874424914536</v>
      </c>
      <c r="AC125" s="32">
        <v>60.826874424914536</v>
      </c>
      <c r="AD125" s="32">
        <v>35.826874424914536</v>
      </c>
      <c r="AE125" s="26">
        <v>10.826874424914536</v>
      </c>
    </row>
    <row r="126" spans="1:31" x14ac:dyDescent="0.2">
      <c r="A126" s="1">
        <v>301</v>
      </c>
      <c r="B126" s="1" t="s">
        <v>119</v>
      </c>
      <c r="C126" s="1">
        <v>14</v>
      </c>
      <c r="D126" s="2">
        <v>22073</v>
      </c>
      <c r="E126" s="2">
        <v>1022.3802836044035</v>
      </c>
      <c r="F126" s="2">
        <v>142.2521079699533</v>
      </c>
      <c r="G126" s="2">
        <v>3606.308787511688</v>
      </c>
      <c r="H126" s="2">
        <v>2595.1246923264516</v>
      </c>
      <c r="I126" s="117">
        <v>20</v>
      </c>
      <c r="J126" s="4">
        <v>7.6999999999999993</v>
      </c>
      <c r="K126" s="15">
        <v>336.22871411739192</v>
      </c>
      <c r="M126" s="78">
        <v>169.67666823273791</v>
      </c>
      <c r="N126" s="80">
        <v>-166.55204588465401</v>
      </c>
      <c r="O126" s="27">
        <v>102.54705962197316</v>
      </c>
      <c r="Q126" s="36">
        <v>325.67329433652048</v>
      </c>
      <c r="R126" s="25">
        <v>-10.555419780871432</v>
      </c>
      <c r="T126" s="36">
        <v>340.59252133890749</v>
      </c>
      <c r="U126" s="54">
        <v>325.67329433652048</v>
      </c>
      <c r="V126" s="54">
        <v>325.67329433652048</v>
      </c>
      <c r="W126" s="54">
        <v>325.67329433652048</v>
      </c>
      <c r="X126" s="95">
        <v>325.67329433652048</v>
      </c>
      <c r="Y126" s="104">
        <v>-10.555419780871432</v>
      </c>
      <c r="AA126" s="56">
        <v>14.919227002387004</v>
      </c>
      <c r="AB126" s="32">
        <v>0</v>
      </c>
      <c r="AC126" s="32">
        <v>0</v>
      </c>
      <c r="AD126" s="32">
        <v>0</v>
      </c>
      <c r="AE126" s="26">
        <v>0</v>
      </c>
    </row>
    <row r="127" spans="1:31" x14ac:dyDescent="0.2">
      <c r="A127" s="1">
        <v>304</v>
      </c>
      <c r="B127" s="1" t="s">
        <v>120</v>
      </c>
      <c r="C127" s="1">
        <v>2</v>
      </c>
      <c r="D127" s="2">
        <v>892</v>
      </c>
      <c r="E127" s="2">
        <v>2652</v>
      </c>
      <c r="F127" s="2">
        <v>154.39461883408072</v>
      </c>
      <c r="G127" s="2">
        <v>4679.3949042882869</v>
      </c>
      <c r="H127" s="2">
        <v>2447.676088558178</v>
      </c>
      <c r="I127" s="117">
        <v>19.25</v>
      </c>
      <c r="J127" s="4">
        <v>6.9499999999999993</v>
      </c>
      <c r="K127" s="15">
        <v>40.601996919063119</v>
      </c>
      <c r="M127" s="78">
        <v>673.16135541030451</v>
      </c>
      <c r="N127" s="80">
        <v>632.55935849124137</v>
      </c>
      <c r="O127" s="27">
        <v>-376.91978300356402</v>
      </c>
      <c r="Q127" s="36">
        <v>-2.5435661825245965</v>
      </c>
      <c r="R127" s="25">
        <v>-43.145563101587712</v>
      </c>
      <c r="T127" s="36">
        <v>44.965804140578705</v>
      </c>
      <c r="U127" s="54">
        <v>15.601996919063115</v>
      </c>
      <c r="V127" s="54">
        <v>-2.5435661825245965</v>
      </c>
      <c r="W127" s="54">
        <v>-2.5435661825245965</v>
      </c>
      <c r="X127" s="95">
        <v>-2.5435661825245965</v>
      </c>
      <c r="Y127" s="104">
        <v>-43.145563101587712</v>
      </c>
      <c r="AA127" s="56">
        <v>47.509370323103298</v>
      </c>
      <c r="AB127" s="32">
        <v>18.145563101587712</v>
      </c>
      <c r="AC127" s="32">
        <v>0</v>
      </c>
      <c r="AD127" s="32">
        <v>0</v>
      </c>
      <c r="AE127" s="26">
        <v>0</v>
      </c>
    </row>
    <row r="128" spans="1:31" x14ac:dyDescent="0.2">
      <c r="A128" s="1">
        <v>305</v>
      </c>
      <c r="B128" s="1" t="s">
        <v>121</v>
      </c>
      <c r="C128" s="1">
        <v>17</v>
      </c>
      <c r="D128" s="2">
        <v>15823</v>
      </c>
      <c r="E128" s="2">
        <v>712</v>
      </c>
      <c r="F128" s="2">
        <v>144.21026107811167</v>
      </c>
      <c r="G128" s="2">
        <v>3873.4515413378631</v>
      </c>
      <c r="H128" s="2">
        <v>2327.1638194183693</v>
      </c>
      <c r="I128" s="117">
        <v>20</v>
      </c>
      <c r="J128" s="4">
        <v>7.6999999999999993</v>
      </c>
      <c r="K128" s="15">
        <v>132.76170306900863</v>
      </c>
      <c r="M128" s="78">
        <v>140.71559860419438</v>
      </c>
      <c r="N128" s="80">
        <v>7.953895535185751</v>
      </c>
      <c r="O128" s="27">
        <v>-2.1565052299306746</v>
      </c>
      <c r="Q128" s="36">
        <v>161.35680144471416</v>
      </c>
      <c r="R128" s="25">
        <v>28.595098375705533</v>
      </c>
      <c r="T128" s="36">
        <v>137.12551029052423</v>
      </c>
      <c r="U128" s="54">
        <v>157.76170306900863</v>
      </c>
      <c r="V128" s="54">
        <v>161.35680144471416</v>
      </c>
      <c r="W128" s="54">
        <v>161.35680144471416</v>
      </c>
      <c r="X128" s="95">
        <v>161.35680144471416</v>
      </c>
      <c r="Y128" s="104">
        <v>28.595098375705533</v>
      </c>
      <c r="AA128" s="56">
        <v>-24.231291154189933</v>
      </c>
      <c r="AB128" s="32">
        <v>-3.5950983757055326</v>
      </c>
      <c r="AC128" s="32">
        <v>0</v>
      </c>
      <c r="AD128" s="32">
        <v>0</v>
      </c>
      <c r="AE128" s="26">
        <v>0</v>
      </c>
    </row>
    <row r="129" spans="1:31" x14ac:dyDescent="0.2">
      <c r="A129" s="1">
        <v>309</v>
      </c>
      <c r="B129" s="1" t="s">
        <v>122</v>
      </c>
      <c r="C129" s="1">
        <v>12</v>
      </c>
      <c r="D129" s="2">
        <v>7172</v>
      </c>
      <c r="E129" s="2">
        <v>-230</v>
      </c>
      <c r="F129" s="2">
        <v>138.89982539580222</v>
      </c>
      <c r="G129" s="2">
        <v>3767.9292596276632</v>
      </c>
      <c r="H129" s="2">
        <v>1949.812072698563</v>
      </c>
      <c r="I129" s="117">
        <v>22.25</v>
      </c>
      <c r="J129" s="4">
        <v>9.9499999999999993</v>
      </c>
      <c r="K129" s="15">
        <v>564.96141551802145</v>
      </c>
      <c r="M129" s="78">
        <v>415.23257447904007</v>
      </c>
      <c r="N129" s="80">
        <v>-149.72884103898139</v>
      </c>
      <c r="O129" s="27">
        <v>92.453136714569595</v>
      </c>
      <c r="Q129" s="36">
        <v>518.66793120199191</v>
      </c>
      <c r="R129" s="25">
        <v>-46.293484316029549</v>
      </c>
      <c r="T129" s="36">
        <v>569.32522273953703</v>
      </c>
      <c r="U129" s="54">
        <v>539.96141551802145</v>
      </c>
      <c r="V129" s="54">
        <v>518.66793120199191</v>
      </c>
      <c r="W129" s="54">
        <v>518.66793120199191</v>
      </c>
      <c r="X129" s="95">
        <v>518.66793120199191</v>
      </c>
      <c r="Y129" s="104">
        <v>-46.293484316029549</v>
      </c>
      <c r="AA129" s="56">
        <v>50.65729153754512</v>
      </c>
      <c r="AB129" s="32">
        <v>21.293484316029549</v>
      </c>
      <c r="AC129" s="32">
        <v>0</v>
      </c>
      <c r="AD129" s="32">
        <v>0</v>
      </c>
      <c r="AE129" s="26">
        <v>0</v>
      </c>
    </row>
    <row r="130" spans="1:31" x14ac:dyDescent="0.2">
      <c r="A130" s="1">
        <v>312</v>
      </c>
      <c r="B130" s="1" t="s">
        <v>123</v>
      </c>
      <c r="C130" s="1">
        <v>13</v>
      </c>
      <c r="D130" s="2">
        <v>1399</v>
      </c>
      <c r="E130" s="2">
        <v>673</v>
      </c>
      <c r="F130" s="2">
        <v>130.373786153873</v>
      </c>
      <c r="G130" s="2">
        <v>4210.7598073914833</v>
      </c>
      <c r="H130" s="2">
        <v>2120.544503026907</v>
      </c>
      <c r="I130" s="117">
        <v>20.5</v>
      </c>
      <c r="J130" s="4">
        <v>8.1999999999999993</v>
      </c>
      <c r="K130" s="15">
        <v>3.7695192896959249</v>
      </c>
      <c r="M130" s="78">
        <v>183.71153029637031</v>
      </c>
      <c r="N130" s="80">
        <v>179.94201100667439</v>
      </c>
      <c r="O130" s="27">
        <v>-105.34937451282386</v>
      </c>
      <c r="Q130" s="36">
        <v>161.89466415296073</v>
      </c>
      <c r="R130" s="25">
        <v>158.12514486326481</v>
      </c>
      <c r="T130" s="36">
        <v>8.1333265112115107</v>
      </c>
      <c r="U130" s="54">
        <v>28.769519289695921</v>
      </c>
      <c r="V130" s="54">
        <v>53.769519289695921</v>
      </c>
      <c r="W130" s="54">
        <v>78.769519289695921</v>
      </c>
      <c r="X130" s="95">
        <v>103.76951928969592</v>
      </c>
      <c r="Y130" s="104">
        <v>100</v>
      </c>
      <c r="AA130" s="56">
        <v>-153.76133764174921</v>
      </c>
      <c r="AB130" s="32">
        <v>-133.12514486326481</v>
      </c>
      <c r="AC130" s="32">
        <v>-108.12514486326481</v>
      </c>
      <c r="AD130" s="32">
        <v>-83.125144863264808</v>
      </c>
      <c r="AE130" s="26">
        <v>-58.125144863264808</v>
      </c>
    </row>
    <row r="131" spans="1:31" x14ac:dyDescent="0.2">
      <c r="A131" s="1">
        <v>316</v>
      </c>
      <c r="B131" s="1" t="s">
        <v>124</v>
      </c>
      <c r="C131" s="1">
        <v>7</v>
      </c>
      <c r="D131" s="2">
        <v>4647</v>
      </c>
      <c r="E131" s="2">
        <v>-64</v>
      </c>
      <c r="F131" s="2">
        <v>156.06712187301815</v>
      </c>
      <c r="G131" s="2">
        <v>4023.8828360530247</v>
      </c>
      <c r="H131" s="2">
        <v>1365.3251951369241</v>
      </c>
      <c r="I131" s="117">
        <v>21.75</v>
      </c>
      <c r="J131" s="4">
        <v>9.4499999999999993</v>
      </c>
      <c r="K131" s="15">
        <v>-14.719283699126287</v>
      </c>
      <c r="M131" s="78">
        <v>843.09496953194105</v>
      </c>
      <c r="N131" s="80">
        <v>857.81425323106737</v>
      </c>
      <c r="O131" s="27">
        <v>-512.07271984745955</v>
      </c>
      <c r="Q131" s="36">
        <v>363.53485833836351</v>
      </c>
      <c r="R131" s="25">
        <v>378.25414203748977</v>
      </c>
      <c r="T131" s="36">
        <v>-10.355476477610701</v>
      </c>
      <c r="U131" s="54">
        <v>10.280716300873735</v>
      </c>
      <c r="V131" s="54">
        <v>35.280716300873735</v>
      </c>
      <c r="W131" s="54">
        <v>60.280716300873735</v>
      </c>
      <c r="X131" s="95">
        <v>85.280716300873735</v>
      </c>
      <c r="Y131" s="104">
        <v>100.00000000000003</v>
      </c>
      <c r="AA131" s="56">
        <v>-373.8903348159742</v>
      </c>
      <c r="AB131" s="32">
        <v>-353.25414203748977</v>
      </c>
      <c r="AC131" s="32">
        <v>-328.25414203748977</v>
      </c>
      <c r="AD131" s="32">
        <v>-303.25414203748977</v>
      </c>
      <c r="AE131" s="26">
        <v>-278.25414203748977</v>
      </c>
    </row>
    <row r="132" spans="1:31" x14ac:dyDescent="0.2">
      <c r="A132" s="1">
        <v>317</v>
      </c>
      <c r="B132" s="1" t="s">
        <v>125</v>
      </c>
      <c r="C132" s="1">
        <v>17</v>
      </c>
      <c r="D132" s="2">
        <v>2696</v>
      </c>
      <c r="E132" s="2">
        <v>978</v>
      </c>
      <c r="F132" s="2">
        <v>115.98414720681204</v>
      </c>
      <c r="G132" s="2">
        <v>3834.1097386893921</v>
      </c>
      <c r="H132" s="2">
        <v>2824.7248606969101</v>
      </c>
      <c r="I132" s="117">
        <v>21.5</v>
      </c>
      <c r="J132" s="4">
        <v>9.1999999999999993</v>
      </c>
      <c r="K132" s="15">
        <v>229.60272114808015</v>
      </c>
      <c r="M132" s="78">
        <v>-103.32535196360014</v>
      </c>
      <c r="N132" s="80">
        <v>-332.92807311168031</v>
      </c>
      <c r="O132" s="27">
        <v>202.37267595818892</v>
      </c>
      <c r="Q132" s="36">
        <v>179.11355571815528</v>
      </c>
      <c r="R132" s="25">
        <v>-50.489165429924867</v>
      </c>
      <c r="T132" s="36">
        <v>233.96652836959572</v>
      </c>
      <c r="U132" s="54">
        <v>204.60272114808015</v>
      </c>
      <c r="V132" s="54">
        <v>179.60272114808015</v>
      </c>
      <c r="W132" s="54">
        <v>179.11355571815528</v>
      </c>
      <c r="X132" s="95">
        <v>179.11355571815528</v>
      </c>
      <c r="Y132" s="104">
        <v>-50.489165429924867</v>
      </c>
      <c r="AA132" s="56">
        <v>54.852972651440439</v>
      </c>
      <c r="AB132" s="32">
        <v>25.489165429924867</v>
      </c>
      <c r="AC132" s="32">
        <v>0.48916542992486711</v>
      </c>
      <c r="AD132" s="32">
        <v>0</v>
      </c>
      <c r="AE132" s="26">
        <v>0</v>
      </c>
    </row>
    <row r="133" spans="1:31" x14ac:dyDescent="0.2">
      <c r="A133" s="1">
        <v>320</v>
      </c>
      <c r="B133" s="1" t="s">
        <v>126</v>
      </c>
      <c r="C133" s="1">
        <v>19</v>
      </c>
      <c r="D133" s="2">
        <v>7892</v>
      </c>
      <c r="E133" s="2">
        <v>-318</v>
      </c>
      <c r="F133" s="2">
        <v>156.66598213817571</v>
      </c>
      <c r="G133" s="2">
        <v>4519.0330655030839</v>
      </c>
      <c r="H133" s="2">
        <v>2917.5746410557413</v>
      </c>
      <c r="I133" s="117">
        <v>21</v>
      </c>
      <c r="J133" s="4">
        <v>8.6999999999999993</v>
      </c>
      <c r="K133" s="15">
        <v>-310.75689157886018</v>
      </c>
      <c r="M133" s="78">
        <v>-218.4848390675871</v>
      </c>
      <c r="N133" s="80">
        <v>92.272052511273074</v>
      </c>
      <c r="O133" s="27">
        <v>-52.747399415583082</v>
      </c>
      <c r="Q133" s="36">
        <v>-287.69058367344314</v>
      </c>
      <c r="R133" s="25">
        <v>23.066307905417034</v>
      </c>
      <c r="T133" s="36">
        <v>-306.39308435734461</v>
      </c>
      <c r="U133" s="54">
        <v>-287.69058367344314</v>
      </c>
      <c r="V133" s="54">
        <v>-287.69058367344314</v>
      </c>
      <c r="W133" s="54">
        <v>-287.69058367344314</v>
      </c>
      <c r="X133" s="95">
        <v>-287.69058367344314</v>
      </c>
      <c r="Y133" s="104">
        <v>23.066307905417034</v>
      </c>
      <c r="AA133" s="56">
        <v>-18.702500683901462</v>
      </c>
      <c r="AB133" s="32">
        <v>0</v>
      </c>
      <c r="AC133" s="32">
        <v>0</v>
      </c>
      <c r="AD133" s="32">
        <v>0</v>
      </c>
      <c r="AE133" s="26">
        <v>0</v>
      </c>
    </row>
    <row r="134" spans="1:31" x14ac:dyDescent="0.2">
      <c r="A134" s="1">
        <v>322</v>
      </c>
      <c r="B134" s="1" t="s">
        <v>127</v>
      </c>
      <c r="C134" s="1">
        <v>2</v>
      </c>
      <c r="D134" s="2">
        <v>6943</v>
      </c>
      <c r="E134" s="2">
        <v>1950</v>
      </c>
      <c r="F134" s="2">
        <v>150.90985367909548</v>
      </c>
      <c r="G134" s="2">
        <v>3814.876769196238</v>
      </c>
      <c r="H134" s="2">
        <v>2571.8976646482402</v>
      </c>
      <c r="I134" s="117">
        <v>19.75</v>
      </c>
      <c r="J134" s="4">
        <v>7.4499999999999993</v>
      </c>
      <c r="K134" s="15">
        <v>70.373366979836078</v>
      </c>
      <c r="M134" s="78">
        <v>82.765494480748401</v>
      </c>
      <c r="N134" s="80">
        <v>12.392127500912324</v>
      </c>
      <c r="O134" s="27">
        <v>-4.8194444093666222</v>
      </c>
      <c r="Q134" s="36">
        <v>34.144571597514457</v>
      </c>
      <c r="R134" s="25">
        <v>-36.228795382321621</v>
      </c>
      <c r="T134" s="36">
        <v>74.737174201351664</v>
      </c>
      <c r="U134" s="54">
        <v>45.373366979836078</v>
      </c>
      <c r="V134" s="54">
        <v>34.144571597514457</v>
      </c>
      <c r="W134" s="54">
        <v>34.144571597514457</v>
      </c>
      <c r="X134" s="95">
        <v>34.144571597514457</v>
      </c>
      <c r="Y134" s="104">
        <v>-36.228795382321621</v>
      </c>
      <c r="AA134" s="56">
        <v>40.592602603837207</v>
      </c>
      <c r="AB134" s="32">
        <v>11.228795382321621</v>
      </c>
      <c r="AC134" s="32">
        <v>0</v>
      </c>
      <c r="AD134" s="32">
        <v>0</v>
      </c>
      <c r="AE134" s="26">
        <v>0</v>
      </c>
    </row>
    <row r="135" spans="1:31" x14ac:dyDescent="0.2">
      <c r="A135" s="1">
        <v>398</v>
      </c>
      <c r="B135" s="1" t="s">
        <v>128</v>
      </c>
      <c r="C135" s="1">
        <v>7</v>
      </c>
      <c r="D135" s="2">
        <v>118644</v>
      </c>
      <c r="E135" s="2">
        <v>1086.3507636290078</v>
      </c>
      <c r="F135" s="2">
        <v>171.40331553684518</v>
      </c>
      <c r="G135" s="2">
        <v>3178.6820406680645</v>
      </c>
      <c r="H135" s="2">
        <v>2298.7704401081141</v>
      </c>
      <c r="I135" s="117">
        <v>20.25</v>
      </c>
      <c r="J135" s="4">
        <v>7.9499999999999993</v>
      </c>
      <c r="K135" s="15">
        <v>91.165075581725048</v>
      </c>
      <c r="M135" s="78">
        <v>105.15615872071029</v>
      </c>
      <c r="N135" s="80">
        <v>13.991083138985246</v>
      </c>
      <c r="O135" s="27">
        <v>-5.7788177922103712</v>
      </c>
      <c r="Q135" s="36">
        <v>-1.6117860603680569</v>
      </c>
      <c r="R135" s="25">
        <v>-92.77686164209311</v>
      </c>
      <c r="T135" s="36">
        <v>95.528882803240634</v>
      </c>
      <c r="U135" s="54">
        <v>66.165075581725048</v>
      </c>
      <c r="V135" s="54">
        <v>41.165075581725056</v>
      </c>
      <c r="W135" s="54">
        <v>16.165075581725052</v>
      </c>
      <c r="X135" s="95">
        <v>-1.6117860603680569</v>
      </c>
      <c r="Y135" s="104">
        <v>-92.77686164209311</v>
      </c>
      <c r="AA135" s="56">
        <v>97.140668863608695</v>
      </c>
      <c r="AB135" s="32">
        <v>67.77686164209311</v>
      </c>
      <c r="AC135" s="32">
        <v>42.77686164209311</v>
      </c>
      <c r="AD135" s="32">
        <v>17.77686164209311</v>
      </c>
      <c r="AE135" s="26">
        <v>0</v>
      </c>
    </row>
    <row r="136" spans="1:31" x14ac:dyDescent="0.2">
      <c r="A136" s="1">
        <v>399</v>
      </c>
      <c r="B136" s="1" t="s">
        <v>129</v>
      </c>
      <c r="C136" s="1">
        <v>15</v>
      </c>
      <c r="D136" s="2">
        <v>8068</v>
      </c>
      <c r="E136" s="2">
        <v>217</v>
      </c>
      <c r="F136" s="2">
        <v>169.36098866159386</v>
      </c>
      <c r="G136" s="2">
        <v>3502.7681347840021</v>
      </c>
      <c r="H136" s="2">
        <v>2109.4538556493762</v>
      </c>
      <c r="I136" s="117">
        <v>21.5</v>
      </c>
      <c r="J136" s="4">
        <v>9.1999999999999993</v>
      </c>
      <c r="K136" s="15">
        <v>-44.86302852492711</v>
      </c>
      <c r="M136" s="78">
        <v>289.72847931864192</v>
      </c>
      <c r="N136" s="80">
        <v>334.59150784356905</v>
      </c>
      <c r="O136" s="27">
        <v>-198.13907261496064</v>
      </c>
      <c r="Q136" s="36">
        <v>188.94269588925121</v>
      </c>
      <c r="R136" s="25">
        <v>233.80572441417831</v>
      </c>
      <c r="T136" s="36">
        <v>-40.499221303411524</v>
      </c>
      <c r="U136" s="54">
        <v>-19.863028524927103</v>
      </c>
      <c r="V136" s="54">
        <v>5.1369714750728974</v>
      </c>
      <c r="W136" s="54">
        <v>30.136971475072897</v>
      </c>
      <c r="X136" s="95">
        <v>55.136971475072897</v>
      </c>
      <c r="Y136" s="104">
        <v>100</v>
      </c>
      <c r="AA136" s="56">
        <v>-229.44191719266274</v>
      </c>
      <c r="AB136" s="32">
        <v>-208.80572441417831</v>
      </c>
      <c r="AC136" s="32">
        <v>-183.80572441417831</v>
      </c>
      <c r="AD136" s="32">
        <v>-158.80572441417831</v>
      </c>
      <c r="AE136" s="26">
        <v>-133.80572441417831</v>
      </c>
    </row>
    <row r="137" spans="1:31" x14ac:dyDescent="0.2">
      <c r="A137" s="1">
        <v>400</v>
      </c>
      <c r="B137" s="1" t="s">
        <v>130</v>
      </c>
      <c r="C137" s="1">
        <v>2</v>
      </c>
      <c r="D137" s="2">
        <v>8542</v>
      </c>
      <c r="E137" s="2">
        <v>551</v>
      </c>
      <c r="F137" s="2">
        <v>152.53922490887354</v>
      </c>
      <c r="G137" s="2">
        <v>3379.6543754937966</v>
      </c>
      <c r="H137" s="2">
        <v>2364.3036017300919</v>
      </c>
      <c r="I137" s="117">
        <v>20.75</v>
      </c>
      <c r="J137" s="4">
        <v>8.4499999999999993</v>
      </c>
      <c r="K137" s="15">
        <v>46.509725152580145</v>
      </c>
      <c r="M137" s="78">
        <v>25.451690748260489</v>
      </c>
      <c r="N137" s="80">
        <v>-21.058034404319656</v>
      </c>
      <c r="O137" s="27">
        <v>15.250652733772565</v>
      </c>
      <c r="Q137" s="36">
        <v>61.296244382391635</v>
      </c>
      <c r="R137" s="25">
        <v>14.786519229811489</v>
      </c>
      <c r="T137" s="36">
        <v>50.873532374095731</v>
      </c>
      <c r="U137" s="54">
        <v>61.296244382391635</v>
      </c>
      <c r="V137" s="54">
        <v>61.296244382391635</v>
      </c>
      <c r="W137" s="54">
        <v>61.296244382391635</v>
      </c>
      <c r="X137" s="95">
        <v>61.296244382391635</v>
      </c>
      <c r="Y137" s="104">
        <v>14.786519229811489</v>
      </c>
      <c r="AA137" s="56">
        <v>-10.422712008295903</v>
      </c>
      <c r="AB137" s="32">
        <v>0</v>
      </c>
      <c r="AC137" s="32">
        <v>0</v>
      </c>
      <c r="AD137" s="32">
        <v>0</v>
      </c>
      <c r="AE137" s="26">
        <v>0</v>
      </c>
    </row>
    <row r="138" spans="1:31" x14ac:dyDescent="0.2">
      <c r="A138" s="1">
        <v>402</v>
      </c>
      <c r="B138" s="1" t="s">
        <v>131</v>
      </c>
      <c r="C138" s="1">
        <v>11</v>
      </c>
      <c r="D138" s="2">
        <v>10093</v>
      </c>
      <c r="E138" s="2">
        <v>228</v>
      </c>
      <c r="F138" s="2">
        <v>137.98484160203193</v>
      </c>
      <c r="G138" s="2">
        <v>3873.6289428361847</v>
      </c>
      <c r="H138" s="2">
        <v>2248.2759001579361</v>
      </c>
      <c r="I138" s="117">
        <v>20.25</v>
      </c>
      <c r="J138" s="4">
        <v>7.9499999999999993</v>
      </c>
      <c r="K138" s="15">
        <v>157.3166558308003</v>
      </c>
      <c r="M138" s="78">
        <v>63.43813194341346</v>
      </c>
      <c r="N138" s="80">
        <v>-93.878523887386848</v>
      </c>
      <c r="O138" s="27">
        <v>58.942946423612881</v>
      </c>
      <c r="Q138" s="36">
        <v>151.6471036842417</v>
      </c>
      <c r="R138" s="25">
        <v>-5.6695521465586012</v>
      </c>
      <c r="T138" s="36">
        <v>161.68046305231587</v>
      </c>
      <c r="U138" s="54">
        <v>151.6471036842417</v>
      </c>
      <c r="V138" s="54">
        <v>151.6471036842417</v>
      </c>
      <c r="W138" s="54">
        <v>151.6471036842417</v>
      </c>
      <c r="X138" s="95">
        <v>151.6471036842417</v>
      </c>
      <c r="Y138" s="104">
        <v>-5.6695521465586012</v>
      </c>
      <c r="AA138" s="56">
        <v>10.033359368074173</v>
      </c>
      <c r="AB138" s="32">
        <v>0</v>
      </c>
      <c r="AC138" s="32">
        <v>0</v>
      </c>
      <c r="AD138" s="32">
        <v>0</v>
      </c>
      <c r="AE138" s="26">
        <v>0</v>
      </c>
    </row>
    <row r="139" spans="1:31" x14ac:dyDescent="0.2">
      <c r="A139" s="1">
        <v>403</v>
      </c>
      <c r="B139" s="1" t="s">
        <v>132</v>
      </c>
      <c r="C139" s="1">
        <v>14</v>
      </c>
      <c r="D139" s="2">
        <v>3259</v>
      </c>
      <c r="E139" s="2">
        <v>-116</v>
      </c>
      <c r="F139" s="2">
        <v>134.22839669456468</v>
      </c>
      <c r="G139" s="2">
        <v>3905.8353631041737</v>
      </c>
      <c r="H139" s="2">
        <v>2124.6888931677413</v>
      </c>
      <c r="I139" s="117">
        <v>21</v>
      </c>
      <c r="J139" s="4">
        <v>8.6999999999999993</v>
      </c>
      <c r="K139" s="15">
        <v>404.99256143829246</v>
      </c>
      <c r="M139" s="78">
        <v>-69.631685932473005</v>
      </c>
      <c r="N139" s="80">
        <v>-474.62424737076549</v>
      </c>
      <c r="O139" s="27">
        <v>287.39038051364003</v>
      </c>
      <c r="Q139" s="36">
        <v>275.59245128727434</v>
      </c>
      <c r="R139" s="25">
        <v>-129.40011015101811</v>
      </c>
      <c r="T139" s="36">
        <v>409.35636865980803</v>
      </c>
      <c r="U139" s="54">
        <v>379.99256143829246</v>
      </c>
      <c r="V139" s="54">
        <v>354.99256143829246</v>
      </c>
      <c r="W139" s="54">
        <v>329.99256143829246</v>
      </c>
      <c r="X139" s="95">
        <v>304.99256143829246</v>
      </c>
      <c r="Y139" s="104">
        <v>-100</v>
      </c>
      <c r="AA139" s="56">
        <v>133.76391737253368</v>
      </c>
      <c r="AB139" s="32">
        <v>104.40011015101811</v>
      </c>
      <c r="AC139" s="32">
        <v>79.400110151018112</v>
      </c>
      <c r="AD139" s="32">
        <v>54.400110151018112</v>
      </c>
      <c r="AE139" s="26">
        <v>29.400110151018112</v>
      </c>
    </row>
    <row r="140" spans="1:31" x14ac:dyDescent="0.2">
      <c r="A140" s="1">
        <v>405</v>
      </c>
      <c r="B140" s="1" t="s">
        <v>133</v>
      </c>
      <c r="C140" s="1">
        <v>9</v>
      </c>
      <c r="D140" s="2">
        <v>72794</v>
      </c>
      <c r="E140" s="2">
        <v>716</v>
      </c>
      <c r="F140" s="2">
        <v>174.41743809250417</v>
      </c>
      <c r="G140" s="2">
        <v>3388.987864134343</v>
      </c>
      <c r="H140" s="2">
        <v>2249.7175470406191</v>
      </c>
      <c r="I140" s="117">
        <v>21</v>
      </c>
      <c r="J140" s="4">
        <v>8.6999999999999993</v>
      </c>
      <c r="K140" s="15">
        <v>203.47913606452812</v>
      </c>
      <c r="M140" s="78">
        <v>361.13587448682119</v>
      </c>
      <c r="N140" s="80">
        <v>157.65673842229307</v>
      </c>
      <c r="O140" s="27">
        <v>-91.978210962195092</v>
      </c>
      <c r="Q140" s="36">
        <v>208.60404192018689</v>
      </c>
      <c r="R140" s="25">
        <v>5.124905855658767</v>
      </c>
      <c r="T140" s="36">
        <v>207.84294328604369</v>
      </c>
      <c r="U140" s="54">
        <v>208.60404192018689</v>
      </c>
      <c r="V140" s="54">
        <v>208.60404192018689</v>
      </c>
      <c r="W140" s="54">
        <v>208.60404192018689</v>
      </c>
      <c r="X140" s="95">
        <v>208.60404192018689</v>
      </c>
      <c r="Y140" s="104">
        <v>5.124905855658767</v>
      </c>
      <c r="AA140" s="56">
        <v>-0.76109863414319534</v>
      </c>
      <c r="AB140" s="32">
        <v>0</v>
      </c>
      <c r="AC140" s="32">
        <v>0</v>
      </c>
      <c r="AD140" s="32">
        <v>0</v>
      </c>
      <c r="AE140" s="26">
        <v>0</v>
      </c>
    </row>
    <row r="141" spans="1:31" x14ac:dyDescent="0.2">
      <c r="A141" s="1">
        <v>407</v>
      </c>
      <c r="B141" s="1" t="s">
        <v>134</v>
      </c>
      <c r="C141" s="1">
        <v>1</v>
      </c>
      <c r="D141" s="2">
        <v>2779</v>
      </c>
      <c r="E141" s="2">
        <v>880</v>
      </c>
      <c r="F141" s="2">
        <v>150.08802955967667</v>
      </c>
      <c r="G141" s="2">
        <v>3068.5345327128307</v>
      </c>
      <c r="H141" s="2">
        <v>2538.6155035268471</v>
      </c>
      <c r="I141" s="117">
        <v>20.5</v>
      </c>
      <c r="J141" s="4">
        <v>8.1999999999999993</v>
      </c>
      <c r="K141" s="15">
        <v>464.15834146091913</v>
      </c>
      <c r="M141" s="78">
        <v>48.871178309159362</v>
      </c>
      <c r="N141" s="80">
        <v>-415.28716315175978</v>
      </c>
      <c r="O141" s="27">
        <v>251.78812998223665</v>
      </c>
      <c r="Q141" s="36">
        <v>353.47575823760536</v>
      </c>
      <c r="R141" s="25">
        <v>-110.68258322331377</v>
      </c>
      <c r="T141" s="36">
        <v>468.5221486824347</v>
      </c>
      <c r="U141" s="54">
        <v>439.15834146091913</v>
      </c>
      <c r="V141" s="54">
        <v>414.15834146091913</v>
      </c>
      <c r="W141" s="54">
        <v>389.15834146091913</v>
      </c>
      <c r="X141" s="95">
        <v>364.15834146091913</v>
      </c>
      <c r="Y141" s="104">
        <v>-100</v>
      </c>
      <c r="AA141" s="56">
        <v>115.04639044482934</v>
      </c>
      <c r="AB141" s="32">
        <v>85.68258322331377</v>
      </c>
      <c r="AC141" s="32">
        <v>60.68258322331377</v>
      </c>
      <c r="AD141" s="32">
        <v>35.68258322331377</v>
      </c>
      <c r="AE141" s="26">
        <v>10.68258322331377</v>
      </c>
    </row>
    <row r="142" spans="1:31" x14ac:dyDescent="0.2">
      <c r="A142" s="1">
        <v>408</v>
      </c>
      <c r="B142" s="1" t="s">
        <v>135</v>
      </c>
      <c r="C142" s="1">
        <v>14</v>
      </c>
      <c r="D142" s="2">
        <v>14733</v>
      </c>
      <c r="E142" s="2">
        <v>783</v>
      </c>
      <c r="F142" s="2">
        <v>151.20704868498353</v>
      </c>
      <c r="G142" s="2">
        <v>3162.5468181472606</v>
      </c>
      <c r="H142" s="2">
        <v>2472.9457354069855</v>
      </c>
      <c r="I142" s="117">
        <v>21</v>
      </c>
      <c r="J142" s="4">
        <v>8.6999999999999993</v>
      </c>
      <c r="K142" s="15">
        <v>167.42247775059877</v>
      </c>
      <c r="M142" s="78">
        <v>-136.34199808477538</v>
      </c>
      <c r="N142" s="80">
        <v>-303.76447583537413</v>
      </c>
      <c r="O142" s="27">
        <v>184.87451759240525</v>
      </c>
      <c r="Q142" s="36">
        <v>100.74536276539929</v>
      </c>
      <c r="R142" s="25">
        <v>-66.677114985199481</v>
      </c>
      <c r="T142" s="36">
        <v>171.78628497211434</v>
      </c>
      <c r="U142" s="54">
        <v>142.42247775059877</v>
      </c>
      <c r="V142" s="54">
        <v>117.42247775059877</v>
      </c>
      <c r="W142" s="54">
        <v>100.74536276539929</v>
      </c>
      <c r="X142" s="95">
        <v>100.74536276539929</v>
      </c>
      <c r="Y142" s="104">
        <v>-66.677114985199481</v>
      </c>
      <c r="AA142" s="56">
        <v>71.040922206715052</v>
      </c>
      <c r="AB142" s="32">
        <v>41.677114985199481</v>
      </c>
      <c r="AC142" s="32">
        <v>16.677114985199481</v>
      </c>
      <c r="AD142" s="32">
        <v>0</v>
      </c>
      <c r="AE142" s="26">
        <v>0</v>
      </c>
    </row>
    <row r="143" spans="1:31" x14ac:dyDescent="0.2">
      <c r="A143" s="1">
        <v>410</v>
      </c>
      <c r="B143" s="1" t="s">
        <v>136</v>
      </c>
      <c r="C143" s="1">
        <v>13</v>
      </c>
      <c r="D143" s="2">
        <v>18709</v>
      </c>
      <c r="E143" s="2">
        <v>-65</v>
      </c>
      <c r="F143" s="2">
        <v>156.06841743220539</v>
      </c>
      <c r="G143" s="2">
        <v>3080.5457619127719</v>
      </c>
      <c r="H143" s="2">
        <v>2439.42503486757</v>
      </c>
      <c r="I143" s="117">
        <v>21.5</v>
      </c>
      <c r="J143" s="4">
        <v>9.1999999999999993</v>
      </c>
      <c r="K143" s="15">
        <v>7.5172051024549731</v>
      </c>
      <c r="M143" s="78">
        <v>256.91877513769657</v>
      </c>
      <c r="N143" s="80">
        <v>249.4015700352416</v>
      </c>
      <c r="O143" s="27">
        <v>-147.0251099299642</v>
      </c>
      <c r="Q143" s="36">
        <v>124.13706091869366</v>
      </c>
      <c r="R143" s="25">
        <v>116.6198558162387</v>
      </c>
      <c r="T143" s="36">
        <v>11.881012323970559</v>
      </c>
      <c r="U143" s="54">
        <v>32.517205102454966</v>
      </c>
      <c r="V143" s="54">
        <v>57.517205102454966</v>
      </c>
      <c r="W143" s="54">
        <v>82.517205102454966</v>
      </c>
      <c r="X143" s="95">
        <v>107.51720510245497</v>
      </c>
      <c r="Y143" s="104">
        <v>100</v>
      </c>
      <c r="AA143" s="56">
        <v>-112.2560485947231</v>
      </c>
      <c r="AB143" s="32">
        <v>-91.619855816238697</v>
      </c>
      <c r="AC143" s="32">
        <v>-66.619855816238697</v>
      </c>
      <c r="AD143" s="32">
        <v>-41.619855816238697</v>
      </c>
      <c r="AE143" s="26">
        <v>-16.619855816238697</v>
      </c>
    </row>
    <row r="144" spans="1:31" x14ac:dyDescent="0.2">
      <c r="A144" s="1">
        <v>416</v>
      </c>
      <c r="B144" s="1" t="s">
        <v>137</v>
      </c>
      <c r="C144" s="1">
        <v>9</v>
      </c>
      <c r="D144" s="2">
        <v>3116</v>
      </c>
      <c r="E144" s="2">
        <v>-60</v>
      </c>
      <c r="F144" s="2">
        <v>150.50241246514099</v>
      </c>
      <c r="G144" s="2">
        <v>2742.4660660538284</v>
      </c>
      <c r="H144" s="2">
        <v>2506.426794205729</v>
      </c>
      <c r="I144" s="117">
        <v>21</v>
      </c>
      <c r="J144" s="4">
        <v>8.6999999999999993</v>
      </c>
      <c r="K144" s="15">
        <v>70.179270953010445</v>
      </c>
      <c r="M144" s="78">
        <v>-281.46528403457347</v>
      </c>
      <c r="N144" s="80">
        <v>-351.64455498758389</v>
      </c>
      <c r="O144" s="27">
        <v>213.60256508373112</v>
      </c>
      <c r="Q144" s="36">
        <v>-36.332324470693742</v>
      </c>
      <c r="R144" s="25">
        <v>-106.51159542370419</v>
      </c>
      <c r="T144" s="36">
        <v>74.54307817452603</v>
      </c>
      <c r="U144" s="54">
        <v>45.179270953010452</v>
      </c>
      <c r="V144" s="54">
        <v>20.179270953010452</v>
      </c>
      <c r="W144" s="54">
        <v>-4.8207290469895483</v>
      </c>
      <c r="X144" s="95">
        <v>-29.820729046989548</v>
      </c>
      <c r="Y144" s="104">
        <v>-100</v>
      </c>
      <c r="AA144" s="56">
        <v>110.87540264521976</v>
      </c>
      <c r="AB144" s="32">
        <v>81.511595423704193</v>
      </c>
      <c r="AC144" s="32">
        <v>56.511595423704193</v>
      </c>
      <c r="AD144" s="32">
        <v>31.511595423704193</v>
      </c>
      <c r="AE144" s="26">
        <v>6.5115954237041933</v>
      </c>
    </row>
    <row r="145" spans="1:31" x14ac:dyDescent="0.2">
      <c r="A145" s="1">
        <v>418</v>
      </c>
      <c r="B145" s="1" t="s">
        <v>138</v>
      </c>
      <c r="C145" s="1">
        <v>6</v>
      </c>
      <c r="D145" s="2">
        <v>22233</v>
      </c>
      <c r="E145" s="2">
        <v>808</v>
      </c>
      <c r="F145" s="2">
        <v>182.150571606917</v>
      </c>
      <c r="G145" s="2">
        <v>2722.1137733238211</v>
      </c>
      <c r="H145" s="2">
        <v>2739.998732890781</v>
      </c>
      <c r="I145" s="117">
        <v>20.5</v>
      </c>
      <c r="J145" s="4">
        <v>8.1999999999999993</v>
      </c>
      <c r="K145" s="15">
        <v>-376.2883047237969</v>
      </c>
      <c r="M145" s="78">
        <v>-165.03848242204594</v>
      </c>
      <c r="N145" s="80">
        <v>211.24982230175095</v>
      </c>
      <c r="O145" s="27">
        <v>-124.13406128986979</v>
      </c>
      <c r="Q145" s="36">
        <v>-311.01822378094545</v>
      </c>
      <c r="R145" s="25">
        <v>65.27008094285145</v>
      </c>
      <c r="T145" s="36">
        <v>-371.92449750228133</v>
      </c>
      <c r="U145" s="54">
        <v>-351.2883047237969</v>
      </c>
      <c r="V145" s="54">
        <v>-326.2883047237969</v>
      </c>
      <c r="W145" s="54">
        <v>-311.01822378094545</v>
      </c>
      <c r="X145" s="95">
        <v>-311.01822378094545</v>
      </c>
      <c r="Y145" s="104">
        <v>65.27008094285145</v>
      </c>
      <c r="AA145" s="56">
        <v>-60.906273721335879</v>
      </c>
      <c r="AB145" s="32">
        <v>-40.27008094285145</v>
      </c>
      <c r="AC145" s="32">
        <v>-15.27008094285145</v>
      </c>
      <c r="AD145" s="32">
        <v>0</v>
      </c>
      <c r="AE145" s="26">
        <v>0</v>
      </c>
    </row>
    <row r="146" spans="1:31" x14ac:dyDescent="0.2">
      <c r="A146" s="1">
        <v>420</v>
      </c>
      <c r="B146" s="1" t="s">
        <v>139</v>
      </c>
      <c r="C146" s="1">
        <v>11</v>
      </c>
      <c r="D146" s="2">
        <v>10015</v>
      </c>
      <c r="E146" s="2">
        <v>516</v>
      </c>
      <c r="F146" s="2">
        <v>156.16228903398152</v>
      </c>
      <c r="G146" s="2">
        <v>3546.6938907906442</v>
      </c>
      <c r="H146" s="2">
        <v>2164.8923583313758</v>
      </c>
      <c r="I146" s="117">
        <v>20</v>
      </c>
      <c r="J146" s="4">
        <v>7.6999999999999993</v>
      </c>
      <c r="K146" s="15">
        <v>372.28923156506545</v>
      </c>
      <c r="M146" s="78">
        <v>-85.411810504181162</v>
      </c>
      <c r="N146" s="80">
        <v>-457.70104206924663</v>
      </c>
      <c r="O146" s="27">
        <v>277.23645733272872</v>
      </c>
      <c r="Q146" s="36">
        <v>235.39169614979559</v>
      </c>
      <c r="R146" s="25">
        <v>-136.89753541526986</v>
      </c>
      <c r="T146" s="36">
        <v>376.65303878658102</v>
      </c>
      <c r="U146" s="54">
        <v>347.28923156506545</v>
      </c>
      <c r="V146" s="54">
        <v>322.28923156506545</v>
      </c>
      <c r="W146" s="54">
        <v>297.28923156506545</v>
      </c>
      <c r="X146" s="95">
        <v>272.28923156506545</v>
      </c>
      <c r="Y146" s="104">
        <v>-100</v>
      </c>
      <c r="AA146" s="56">
        <v>141.26134263678543</v>
      </c>
      <c r="AB146" s="32">
        <v>111.89753541526986</v>
      </c>
      <c r="AC146" s="32">
        <v>86.897535415269857</v>
      </c>
      <c r="AD146" s="32">
        <v>61.897535415269857</v>
      </c>
      <c r="AE146" s="26">
        <v>36.897535415269857</v>
      </c>
    </row>
    <row r="147" spans="1:31" x14ac:dyDescent="0.2">
      <c r="A147" s="1">
        <v>421</v>
      </c>
      <c r="B147" s="1" t="s">
        <v>140</v>
      </c>
      <c r="C147" s="1">
        <v>16</v>
      </c>
      <c r="D147" s="2">
        <v>817</v>
      </c>
      <c r="E147" s="2">
        <v>2204</v>
      </c>
      <c r="F147" s="2">
        <v>119.97608294995709</v>
      </c>
      <c r="G147" s="2">
        <v>4084.2420808621368</v>
      </c>
      <c r="H147" s="2">
        <v>2549.3628791410924</v>
      </c>
      <c r="I147" s="117">
        <v>21</v>
      </c>
      <c r="J147" s="4">
        <v>8.6999999999999993</v>
      </c>
      <c r="K147" s="15">
        <v>49.30100139255071</v>
      </c>
      <c r="M147" s="78">
        <v>-104.24279073724529</v>
      </c>
      <c r="N147" s="80">
        <v>-153.543792129796</v>
      </c>
      <c r="O147" s="27">
        <v>94.74210736905836</v>
      </c>
      <c r="Q147" s="36">
        <v>64.209229691392395</v>
      </c>
      <c r="R147" s="25">
        <v>14.908228298841685</v>
      </c>
      <c r="T147" s="36">
        <v>53.664808614066295</v>
      </c>
      <c r="U147" s="54">
        <v>64.209229691392395</v>
      </c>
      <c r="V147" s="54">
        <v>64.209229691392395</v>
      </c>
      <c r="W147" s="54">
        <v>64.209229691392395</v>
      </c>
      <c r="X147" s="95">
        <v>64.209229691392395</v>
      </c>
      <c r="Y147" s="104">
        <v>14.908228298841685</v>
      </c>
      <c r="AA147" s="56">
        <v>-10.544421077326099</v>
      </c>
      <c r="AB147" s="32">
        <v>0</v>
      </c>
      <c r="AC147" s="32">
        <v>0</v>
      </c>
      <c r="AD147" s="32">
        <v>0</v>
      </c>
      <c r="AE147" s="26">
        <v>0</v>
      </c>
    </row>
    <row r="148" spans="1:31" x14ac:dyDescent="0.2">
      <c r="A148" s="1">
        <v>422</v>
      </c>
      <c r="B148" s="1" t="s">
        <v>141</v>
      </c>
      <c r="C148" s="1">
        <v>12</v>
      </c>
      <c r="D148" s="2">
        <v>12117</v>
      </c>
      <c r="E148" s="2">
        <v>795</v>
      </c>
      <c r="F148" s="2">
        <v>143.8098558214497</v>
      </c>
      <c r="G148" s="2">
        <v>4142.0552436971975</v>
      </c>
      <c r="H148" s="2">
        <v>2255.3649075213375</v>
      </c>
      <c r="I148" s="117">
        <v>21</v>
      </c>
      <c r="J148" s="4">
        <v>8.6999999999999993</v>
      </c>
      <c r="K148" s="15">
        <v>407.96564272916902</v>
      </c>
      <c r="M148" s="78">
        <v>138.51772645431888</v>
      </c>
      <c r="N148" s="80">
        <v>-269.44791627485017</v>
      </c>
      <c r="O148" s="27">
        <v>164.28458185609082</v>
      </c>
      <c r="Q148" s="36">
        <v>289.36932135341567</v>
      </c>
      <c r="R148" s="25">
        <v>-118.59632137575335</v>
      </c>
      <c r="T148" s="36">
        <v>412.32944995068459</v>
      </c>
      <c r="U148" s="54">
        <v>382.96564272916902</v>
      </c>
      <c r="V148" s="54">
        <v>357.96564272916902</v>
      </c>
      <c r="W148" s="54">
        <v>332.96564272916902</v>
      </c>
      <c r="X148" s="95">
        <v>307.96564272916902</v>
      </c>
      <c r="Y148" s="104">
        <v>-100</v>
      </c>
      <c r="AA148" s="56">
        <v>122.96012859726892</v>
      </c>
      <c r="AB148" s="32">
        <v>93.596321375753348</v>
      </c>
      <c r="AC148" s="32">
        <v>68.596321375753348</v>
      </c>
      <c r="AD148" s="32">
        <v>43.596321375753348</v>
      </c>
      <c r="AE148" s="26">
        <v>18.596321375753348</v>
      </c>
    </row>
    <row r="149" spans="1:31" x14ac:dyDescent="0.2">
      <c r="A149" s="1">
        <v>423</v>
      </c>
      <c r="B149" s="1" t="s">
        <v>142</v>
      </c>
      <c r="C149" s="1">
        <v>2</v>
      </c>
      <c r="D149" s="2">
        <v>19209</v>
      </c>
      <c r="E149" s="2">
        <v>245.35374043417147</v>
      </c>
      <c r="F149" s="2">
        <v>187.17743708099795</v>
      </c>
      <c r="G149" s="2">
        <v>2685.3513141063099</v>
      </c>
      <c r="H149" s="2">
        <v>2180.5317478140423</v>
      </c>
      <c r="I149" s="117">
        <v>19.5</v>
      </c>
      <c r="J149" s="4">
        <v>7.1999999999999993</v>
      </c>
      <c r="K149" s="15">
        <v>-30.111568741733034</v>
      </c>
      <c r="M149" s="78">
        <v>-24.178457375332183</v>
      </c>
      <c r="N149" s="80">
        <v>5.9331113664008512</v>
      </c>
      <c r="O149" s="27">
        <v>-0.94403472865973415</v>
      </c>
      <c r="Q149" s="36">
        <v>4.0445533883009057</v>
      </c>
      <c r="R149" s="25">
        <v>34.156122130033943</v>
      </c>
      <c r="T149" s="36">
        <v>-25.747761520217448</v>
      </c>
      <c r="U149" s="54">
        <v>-5.1115687417330369</v>
      </c>
      <c r="V149" s="54">
        <v>4.0445533883009057</v>
      </c>
      <c r="W149" s="54">
        <v>4.0445533883009057</v>
      </c>
      <c r="X149" s="95">
        <v>4.0445533883009057</v>
      </c>
      <c r="Y149" s="104">
        <v>34.156122130033943</v>
      </c>
      <c r="AA149" s="56">
        <v>-29.792314908518353</v>
      </c>
      <c r="AB149" s="32">
        <v>-9.1561221300339426</v>
      </c>
      <c r="AC149" s="32">
        <v>0</v>
      </c>
      <c r="AD149" s="32">
        <v>0</v>
      </c>
      <c r="AE149" s="26">
        <v>0</v>
      </c>
    </row>
    <row r="150" spans="1:31" x14ac:dyDescent="0.2">
      <c r="A150" s="1">
        <v>425</v>
      </c>
      <c r="B150" s="1" t="s">
        <v>143</v>
      </c>
      <c r="C150" s="1">
        <v>17</v>
      </c>
      <c r="D150" s="2">
        <v>9740</v>
      </c>
      <c r="E150" s="2">
        <v>878</v>
      </c>
      <c r="F150" s="2">
        <v>143.93940001001653</v>
      </c>
      <c r="G150" s="2">
        <v>2432.1434546086507</v>
      </c>
      <c r="H150" s="2">
        <v>3014.988424167379</v>
      </c>
      <c r="I150" s="117">
        <v>20.5</v>
      </c>
      <c r="J150" s="4">
        <v>8.1999999999999993</v>
      </c>
      <c r="K150" s="15">
        <v>-46.697423838212366</v>
      </c>
      <c r="M150" s="78">
        <v>118.12184015882906</v>
      </c>
      <c r="N150" s="80">
        <v>164.81926399704142</v>
      </c>
      <c r="O150" s="27">
        <v>-96.275726307044081</v>
      </c>
      <c r="Q150" s="36">
        <v>135.65492007453071</v>
      </c>
      <c r="R150" s="25">
        <v>182.35234391274307</v>
      </c>
      <c r="T150" s="36">
        <v>-42.33361661669678</v>
      </c>
      <c r="U150" s="54">
        <v>-21.697423838212359</v>
      </c>
      <c r="V150" s="54">
        <v>3.3025761617876412</v>
      </c>
      <c r="W150" s="54">
        <v>28.302576161787641</v>
      </c>
      <c r="X150" s="95">
        <v>53.302576161787641</v>
      </c>
      <c r="Y150" s="104">
        <v>100</v>
      </c>
      <c r="AA150" s="56">
        <v>-177.98853669122749</v>
      </c>
      <c r="AB150" s="32">
        <v>-157.35234391274307</v>
      </c>
      <c r="AC150" s="32">
        <v>-132.35234391274307</v>
      </c>
      <c r="AD150" s="32">
        <v>-107.35234391274307</v>
      </c>
      <c r="AE150" s="26">
        <v>-82.352343912743066</v>
      </c>
    </row>
    <row r="151" spans="1:31" x14ac:dyDescent="0.2">
      <c r="A151" s="1">
        <v>426</v>
      </c>
      <c r="B151" s="1" t="s">
        <v>144</v>
      </c>
      <c r="C151" s="1">
        <v>12</v>
      </c>
      <c r="D151" s="2">
        <v>12335</v>
      </c>
      <c r="E151" s="2">
        <v>-58</v>
      </c>
      <c r="F151" s="2">
        <v>148.03927495109357</v>
      </c>
      <c r="G151" s="2">
        <v>3256.3273826998893</v>
      </c>
      <c r="H151" s="2">
        <v>2063.4628797860628</v>
      </c>
      <c r="I151" s="117">
        <v>21.5</v>
      </c>
      <c r="J151" s="4">
        <v>9.1999999999999993</v>
      </c>
      <c r="K151" s="15">
        <v>234.06120033732299</v>
      </c>
      <c r="M151" s="78">
        <v>265.76504383073853</v>
      </c>
      <c r="N151" s="80">
        <v>31.703843493415548</v>
      </c>
      <c r="O151" s="27">
        <v>-16.406474004868549</v>
      </c>
      <c r="Q151" s="36">
        <v>259.02489858036779</v>
      </c>
      <c r="R151" s="25">
        <v>24.963698243044803</v>
      </c>
      <c r="T151" s="36">
        <v>238.42500755883856</v>
      </c>
      <c r="U151" s="54">
        <v>259.02489858036779</v>
      </c>
      <c r="V151" s="54">
        <v>259.02489858036779</v>
      </c>
      <c r="W151" s="54">
        <v>259.02489858036779</v>
      </c>
      <c r="X151" s="95">
        <v>259.02489858036779</v>
      </c>
      <c r="Y151" s="104">
        <v>24.963698243044803</v>
      </c>
      <c r="AA151" s="56">
        <v>-20.599891021529231</v>
      </c>
      <c r="AB151" s="32">
        <v>0</v>
      </c>
      <c r="AC151" s="32">
        <v>0</v>
      </c>
      <c r="AD151" s="32">
        <v>0</v>
      </c>
      <c r="AE151" s="26">
        <v>0</v>
      </c>
    </row>
    <row r="152" spans="1:31" x14ac:dyDescent="0.2">
      <c r="A152" s="1">
        <v>430</v>
      </c>
      <c r="B152" s="1" t="s">
        <v>145</v>
      </c>
      <c r="C152" s="1">
        <v>2</v>
      </c>
      <c r="D152" s="2">
        <v>16607</v>
      </c>
      <c r="E152" s="2">
        <v>96</v>
      </c>
      <c r="F152" s="2">
        <v>148.631461608167</v>
      </c>
      <c r="G152" s="2">
        <v>3783.6453998564948</v>
      </c>
      <c r="H152" s="2">
        <v>1998.36396598388</v>
      </c>
      <c r="I152" s="117">
        <v>20.5</v>
      </c>
      <c r="J152" s="4">
        <v>8.1999999999999993</v>
      </c>
      <c r="K152" s="15">
        <v>99.47406749077588</v>
      </c>
      <c r="M152" s="78">
        <v>62.294871641447102</v>
      </c>
      <c r="N152" s="80">
        <v>-37.179195849328778</v>
      </c>
      <c r="O152" s="27">
        <v>24.923349600778035</v>
      </c>
      <c r="Q152" s="36">
        <v>116.40198948984357</v>
      </c>
      <c r="R152" s="25">
        <v>16.927921999067692</v>
      </c>
      <c r="T152" s="36">
        <v>103.83787471229147</v>
      </c>
      <c r="U152" s="54">
        <v>116.40198948984357</v>
      </c>
      <c r="V152" s="54">
        <v>116.40198948984357</v>
      </c>
      <c r="W152" s="54">
        <v>116.40198948984357</v>
      </c>
      <c r="X152" s="95">
        <v>116.40198948984357</v>
      </c>
      <c r="Y152" s="104">
        <v>16.927921999067692</v>
      </c>
      <c r="AA152" s="56">
        <v>-12.564114777552106</v>
      </c>
      <c r="AB152" s="32">
        <v>0</v>
      </c>
      <c r="AC152" s="32">
        <v>0</v>
      </c>
      <c r="AD152" s="32">
        <v>0</v>
      </c>
      <c r="AE152" s="26">
        <v>0</v>
      </c>
    </row>
    <row r="153" spans="1:31" x14ac:dyDescent="0.2">
      <c r="A153" s="1">
        <v>433</v>
      </c>
      <c r="B153" s="1" t="s">
        <v>146</v>
      </c>
      <c r="C153" s="1">
        <v>5</v>
      </c>
      <c r="D153" s="2">
        <v>8291</v>
      </c>
      <c r="E153" s="2">
        <v>1513</v>
      </c>
      <c r="F153" s="2">
        <v>155.05781544157364</v>
      </c>
      <c r="G153" s="2">
        <v>2879.1271524545286</v>
      </c>
      <c r="H153" s="2">
        <v>2202.8625434212677</v>
      </c>
      <c r="I153" s="117">
        <v>21.5</v>
      </c>
      <c r="J153" s="4">
        <v>9.1999999999999993</v>
      </c>
      <c r="K153" s="15">
        <v>368.40795677504985</v>
      </c>
      <c r="M153" s="78">
        <v>251.91681831517218</v>
      </c>
      <c r="N153" s="80">
        <v>-116.49113845987767</v>
      </c>
      <c r="O153" s="27">
        <v>72.5105151671074</v>
      </c>
      <c r="Q153" s="36">
        <v>338.31601801021003</v>
      </c>
      <c r="R153" s="25">
        <v>-30.091938764839824</v>
      </c>
      <c r="T153" s="36">
        <v>372.77176399656543</v>
      </c>
      <c r="U153" s="54">
        <v>343.40795677504985</v>
      </c>
      <c r="V153" s="54">
        <v>338.31601801021003</v>
      </c>
      <c r="W153" s="54">
        <v>338.31601801021003</v>
      </c>
      <c r="X153" s="95">
        <v>338.31601801021003</v>
      </c>
      <c r="Y153" s="104">
        <v>-30.091938764839824</v>
      </c>
      <c r="AA153" s="56">
        <v>34.455745986355396</v>
      </c>
      <c r="AB153" s="32">
        <v>5.0919387648398242</v>
      </c>
      <c r="AC153" s="32">
        <v>0</v>
      </c>
      <c r="AD153" s="32">
        <v>0</v>
      </c>
      <c r="AE153" s="26">
        <v>0</v>
      </c>
    </row>
    <row r="154" spans="1:31" x14ac:dyDescent="0.2">
      <c r="A154" s="1">
        <v>434</v>
      </c>
      <c r="B154" s="1" t="s">
        <v>147</v>
      </c>
      <c r="C154" s="1">
        <v>1</v>
      </c>
      <c r="D154" s="2">
        <v>15480</v>
      </c>
      <c r="E154" s="2">
        <v>1046</v>
      </c>
      <c r="F154" s="2">
        <v>171.76333177254048</v>
      </c>
      <c r="G154" s="2">
        <v>3462.0149821921304</v>
      </c>
      <c r="H154" s="2">
        <v>2493.2598359202693</v>
      </c>
      <c r="I154" s="117">
        <v>19.75</v>
      </c>
      <c r="J154" s="4">
        <v>7.4499999999999993</v>
      </c>
      <c r="K154" s="15">
        <v>107.96491438456572</v>
      </c>
      <c r="M154" s="78">
        <v>121.75515561972267</v>
      </c>
      <c r="N154" s="80">
        <v>13.790241235156955</v>
      </c>
      <c r="O154" s="27">
        <v>-5.6583126499133956</v>
      </c>
      <c r="Q154" s="36">
        <v>113.96567800984759</v>
      </c>
      <c r="R154" s="25">
        <v>6.000763625281877</v>
      </c>
      <c r="T154" s="36">
        <v>112.3287216060813</v>
      </c>
      <c r="U154" s="54">
        <v>113.96567800984759</v>
      </c>
      <c r="V154" s="54">
        <v>113.96567800984759</v>
      </c>
      <c r="W154" s="54">
        <v>113.96567800984759</v>
      </c>
      <c r="X154" s="95">
        <v>113.96567800984759</v>
      </c>
      <c r="Y154" s="104">
        <v>6.000763625281877</v>
      </c>
      <c r="AA154" s="56">
        <v>-1.6369564037662911</v>
      </c>
      <c r="AB154" s="32">
        <v>0</v>
      </c>
      <c r="AC154" s="32">
        <v>0</v>
      </c>
      <c r="AD154" s="32">
        <v>0</v>
      </c>
      <c r="AE154" s="26">
        <v>0</v>
      </c>
    </row>
    <row r="155" spans="1:31" x14ac:dyDescent="0.2">
      <c r="A155" s="1">
        <v>435</v>
      </c>
      <c r="B155" s="1" t="s">
        <v>148</v>
      </c>
      <c r="C155" s="1">
        <v>13</v>
      </c>
      <c r="D155" s="2">
        <v>761</v>
      </c>
      <c r="E155" s="2">
        <v>1857</v>
      </c>
      <c r="F155" s="2">
        <v>135.25327455385531</v>
      </c>
      <c r="G155" s="2">
        <v>4143.1386435682289</v>
      </c>
      <c r="H155" s="2">
        <v>2281.636813480191</v>
      </c>
      <c r="I155" s="117">
        <v>18.5</v>
      </c>
      <c r="J155" s="4">
        <v>6.1999999999999993</v>
      </c>
      <c r="K155" s="15">
        <v>593.37953727892659</v>
      </c>
      <c r="M155" s="78">
        <v>-61.397185916637369</v>
      </c>
      <c r="N155" s="80">
        <v>-654.77672319556393</v>
      </c>
      <c r="O155" s="27">
        <v>395.48186600851915</v>
      </c>
      <c r="Q155" s="36">
        <v>2.9357782840675526</v>
      </c>
      <c r="R155" s="25">
        <v>-590.44375899485908</v>
      </c>
      <c r="T155" s="36">
        <v>597.74334450044216</v>
      </c>
      <c r="U155" s="54">
        <v>568.37953727892659</v>
      </c>
      <c r="V155" s="54">
        <v>543.37953727892659</v>
      </c>
      <c r="W155" s="54">
        <v>518.37953727892659</v>
      </c>
      <c r="X155" s="95">
        <v>493.37953727892665</v>
      </c>
      <c r="Y155" s="104">
        <v>-99.999999999999943</v>
      </c>
      <c r="AA155" s="56">
        <v>594.80756621637465</v>
      </c>
      <c r="AB155" s="32">
        <v>565.44375899485908</v>
      </c>
      <c r="AC155" s="32">
        <v>540.44375899485908</v>
      </c>
      <c r="AD155" s="32">
        <v>515.44375899485908</v>
      </c>
      <c r="AE155" s="26">
        <v>490.44375899485908</v>
      </c>
    </row>
    <row r="156" spans="1:31" x14ac:dyDescent="0.2">
      <c r="A156" s="1">
        <v>436</v>
      </c>
      <c r="B156" s="1" t="s">
        <v>149</v>
      </c>
      <c r="C156" s="1">
        <v>17</v>
      </c>
      <c r="D156" s="2">
        <v>2074</v>
      </c>
      <c r="E156" s="2">
        <v>161</v>
      </c>
      <c r="F156" s="2">
        <v>126.69580549263067</v>
      </c>
      <c r="G156" s="2">
        <v>3027.5145051082081</v>
      </c>
      <c r="H156" s="2">
        <v>2549.1415604928152</v>
      </c>
      <c r="I156" s="117">
        <v>20.75</v>
      </c>
      <c r="J156" s="4">
        <v>8.4499999999999993</v>
      </c>
      <c r="K156" s="15">
        <v>51.975769139710025</v>
      </c>
      <c r="M156" s="78">
        <v>154.41786366464794</v>
      </c>
      <c r="N156" s="80">
        <v>102.44209452493791</v>
      </c>
      <c r="O156" s="27">
        <v>-58.849424623781971</v>
      </c>
      <c r="Q156" s="36">
        <v>187.90903933574072</v>
      </c>
      <c r="R156" s="25">
        <v>135.93327019603069</v>
      </c>
      <c r="T156" s="36">
        <v>56.33957636122561</v>
      </c>
      <c r="U156" s="54">
        <v>76.975769139710025</v>
      </c>
      <c r="V156" s="54">
        <v>101.97576913971002</v>
      </c>
      <c r="W156" s="54">
        <v>126.97576913971002</v>
      </c>
      <c r="X156" s="95">
        <v>151.97576913971002</v>
      </c>
      <c r="Y156" s="104">
        <v>100</v>
      </c>
      <c r="AA156" s="56">
        <v>-131.56946297451509</v>
      </c>
      <c r="AB156" s="32">
        <v>-110.93327019603069</v>
      </c>
      <c r="AC156" s="32">
        <v>-85.933270196030691</v>
      </c>
      <c r="AD156" s="32">
        <v>-60.933270196030691</v>
      </c>
      <c r="AE156" s="26">
        <v>-35.933270196030691</v>
      </c>
    </row>
    <row r="157" spans="1:31" x14ac:dyDescent="0.2">
      <c r="A157" s="1">
        <v>440</v>
      </c>
      <c r="B157" s="1" t="s">
        <v>150</v>
      </c>
      <c r="C157" s="1">
        <v>15</v>
      </c>
      <c r="D157" s="2">
        <v>5107</v>
      </c>
      <c r="E157" s="2">
        <v>2196</v>
      </c>
      <c r="F157" s="2">
        <v>140.71671779474798</v>
      </c>
      <c r="G157" s="2">
        <v>2611.2028596994614</v>
      </c>
      <c r="H157" s="2">
        <v>2598.1996573142874</v>
      </c>
      <c r="I157" s="117">
        <v>19.5</v>
      </c>
      <c r="J157" s="4">
        <v>7.1999999999999993</v>
      </c>
      <c r="K157" s="15">
        <v>117.78395382631638</v>
      </c>
      <c r="M157" s="78">
        <v>175.46784126890915</v>
      </c>
      <c r="N157" s="80">
        <v>57.683887442592777</v>
      </c>
      <c r="O157" s="27">
        <v>-31.994500374374891</v>
      </c>
      <c r="Q157" s="36">
        <v>263.55476877781297</v>
      </c>
      <c r="R157" s="25">
        <v>145.77081495149659</v>
      </c>
      <c r="T157" s="36">
        <v>122.14776104783196</v>
      </c>
      <c r="U157" s="54">
        <v>142.78395382631638</v>
      </c>
      <c r="V157" s="54">
        <v>167.78395382631638</v>
      </c>
      <c r="W157" s="54">
        <v>192.78395382631638</v>
      </c>
      <c r="X157" s="95">
        <v>217.78395382631638</v>
      </c>
      <c r="Y157" s="104">
        <v>100</v>
      </c>
      <c r="AA157" s="56">
        <v>-141.40700772998099</v>
      </c>
      <c r="AB157" s="32">
        <v>-120.77081495149659</v>
      </c>
      <c r="AC157" s="32">
        <v>-95.77081495149659</v>
      </c>
      <c r="AD157" s="32">
        <v>-70.77081495149659</v>
      </c>
      <c r="AE157" s="26">
        <v>-45.77081495149659</v>
      </c>
    </row>
    <row r="158" spans="1:31" x14ac:dyDescent="0.2">
      <c r="A158" s="1">
        <v>441</v>
      </c>
      <c r="B158" s="1" t="s">
        <v>151</v>
      </c>
      <c r="C158" s="1">
        <v>9</v>
      </c>
      <c r="D158" s="2">
        <v>4949</v>
      </c>
      <c r="E158" s="2">
        <v>3199</v>
      </c>
      <c r="F158" s="2">
        <v>151.94647145854157</v>
      </c>
      <c r="G158" s="2">
        <v>3850.4030259817177</v>
      </c>
      <c r="H158" s="2">
        <v>2287.3089589997739</v>
      </c>
      <c r="I158" s="117">
        <v>19.75</v>
      </c>
      <c r="J158" s="4">
        <v>7.4499999999999993</v>
      </c>
      <c r="K158" s="15">
        <v>-106.61935122289321</v>
      </c>
      <c r="M158" s="78">
        <v>-122.72167676590173</v>
      </c>
      <c r="N158" s="80">
        <v>-16.102325543008519</v>
      </c>
      <c r="O158" s="27">
        <v>12.277227416985882</v>
      </c>
      <c r="Q158" s="36">
        <v>-129.71081020330959</v>
      </c>
      <c r="R158" s="25">
        <v>-23.091458980416377</v>
      </c>
      <c r="T158" s="36">
        <v>-102.25554400137763</v>
      </c>
      <c r="U158" s="54">
        <v>-129.71081020330959</v>
      </c>
      <c r="V158" s="54">
        <v>-129.71081020330959</v>
      </c>
      <c r="W158" s="54">
        <v>-129.71081020330959</v>
      </c>
      <c r="X158" s="95">
        <v>-129.71081020330959</v>
      </c>
      <c r="Y158" s="104">
        <v>-23.091458980416377</v>
      </c>
      <c r="AA158" s="56">
        <v>27.455266201931963</v>
      </c>
      <c r="AB158" s="32">
        <v>0</v>
      </c>
      <c r="AC158" s="32">
        <v>0</v>
      </c>
      <c r="AD158" s="32">
        <v>0</v>
      </c>
      <c r="AE158" s="26">
        <v>0</v>
      </c>
    </row>
    <row r="159" spans="1:31" x14ac:dyDescent="0.2">
      <c r="A159" s="1">
        <v>442</v>
      </c>
      <c r="B159" s="1" t="s">
        <v>152</v>
      </c>
      <c r="C159" s="1">
        <v>4</v>
      </c>
      <c r="D159" s="2">
        <v>3340</v>
      </c>
      <c r="E159" s="2">
        <v>-477</v>
      </c>
      <c r="F159" s="2">
        <v>170.46969475682781</v>
      </c>
      <c r="G159" s="2">
        <v>3037.0095176350719</v>
      </c>
      <c r="H159" s="2">
        <v>2221.9088863280358</v>
      </c>
      <c r="I159" s="117">
        <v>20.5</v>
      </c>
      <c r="J159" s="4">
        <v>8.1999999999999993</v>
      </c>
      <c r="K159" s="15">
        <v>-169.51359097743298</v>
      </c>
      <c r="M159" s="78">
        <v>-11.395148119649678</v>
      </c>
      <c r="N159" s="80">
        <v>158.11844285778329</v>
      </c>
      <c r="O159" s="27">
        <v>-92.255233623489218</v>
      </c>
      <c r="Q159" s="36">
        <v>-123.81404702234038</v>
      </c>
      <c r="R159" s="25">
        <v>45.699543955092608</v>
      </c>
      <c r="T159" s="36">
        <v>-165.14978375591738</v>
      </c>
      <c r="U159" s="54">
        <v>-144.51359097743298</v>
      </c>
      <c r="V159" s="54">
        <v>-123.81404702234038</v>
      </c>
      <c r="W159" s="54">
        <v>-123.81404702234038</v>
      </c>
      <c r="X159" s="95">
        <v>-123.81404702234038</v>
      </c>
      <c r="Y159" s="104">
        <v>45.699543955092608</v>
      </c>
      <c r="AA159" s="56">
        <v>-41.335736733577008</v>
      </c>
      <c r="AB159" s="32">
        <v>-20.699543955092608</v>
      </c>
      <c r="AC159" s="32">
        <v>0</v>
      </c>
      <c r="AD159" s="32">
        <v>0</v>
      </c>
      <c r="AE159" s="26">
        <v>0</v>
      </c>
    </row>
    <row r="160" spans="1:31" x14ac:dyDescent="0.2">
      <c r="A160" s="1">
        <v>444</v>
      </c>
      <c r="B160" s="1" t="s">
        <v>153</v>
      </c>
      <c r="C160" s="1">
        <v>1</v>
      </c>
      <c r="D160" s="2">
        <v>47624</v>
      </c>
      <c r="E160" s="2">
        <v>224</v>
      </c>
      <c r="F160" s="2">
        <v>185.58802591847521</v>
      </c>
      <c r="G160" s="2">
        <v>3220.3483990209161</v>
      </c>
      <c r="H160" s="2">
        <v>2196.5066756264523</v>
      </c>
      <c r="I160" s="117">
        <v>20.5</v>
      </c>
      <c r="J160" s="4">
        <v>8.1999999999999993</v>
      </c>
      <c r="K160" s="15">
        <v>53.747403229155417</v>
      </c>
      <c r="M160" s="78">
        <v>235.64827728954864</v>
      </c>
      <c r="N160" s="80">
        <v>181.90087406039322</v>
      </c>
      <c r="O160" s="27">
        <v>-106.52469234505516</v>
      </c>
      <c r="Q160" s="36">
        <v>81.244008288763354</v>
      </c>
      <c r="R160" s="25">
        <v>27.496605059607937</v>
      </c>
      <c r="T160" s="36">
        <v>58.111210450671003</v>
      </c>
      <c r="U160" s="54">
        <v>78.747403229155424</v>
      </c>
      <c r="V160" s="54">
        <v>81.244008288763354</v>
      </c>
      <c r="W160" s="54">
        <v>81.244008288763354</v>
      </c>
      <c r="X160" s="95">
        <v>81.244008288763354</v>
      </c>
      <c r="Y160" s="104">
        <v>27.496605059607937</v>
      </c>
      <c r="AA160" s="56">
        <v>-23.132797838092351</v>
      </c>
      <c r="AB160" s="32">
        <v>-2.496605059607937</v>
      </c>
      <c r="AC160" s="32">
        <v>0</v>
      </c>
      <c r="AD160" s="32">
        <v>0</v>
      </c>
      <c r="AE160" s="26">
        <v>0</v>
      </c>
    </row>
    <row r="161" spans="1:31" x14ac:dyDescent="0.2">
      <c r="A161" s="1">
        <v>445</v>
      </c>
      <c r="B161" s="1" t="s">
        <v>154</v>
      </c>
      <c r="C161" s="1">
        <v>2</v>
      </c>
      <c r="D161" s="2">
        <v>15494</v>
      </c>
      <c r="E161" s="2">
        <v>523</v>
      </c>
      <c r="F161" s="2">
        <v>186.16805985949964</v>
      </c>
      <c r="G161" s="2">
        <v>3242.1950389554886</v>
      </c>
      <c r="H161" s="2">
        <v>2754.7193688712009</v>
      </c>
      <c r="I161" s="117">
        <v>19.75</v>
      </c>
      <c r="J161" s="4">
        <v>7.4499999999999993</v>
      </c>
      <c r="K161" s="15">
        <v>104.01080519830317</v>
      </c>
      <c r="M161" s="78">
        <v>138.19360781934944</v>
      </c>
      <c r="N161" s="80">
        <v>34.182802621046264</v>
      </c>
      <c r="O161" s="27">
        <v>-17.893849481446992</v>
      </c>
      <c r="Q161" s="36">
        <v>69.148973932808815</v>
      </c>
      <c r="R161" s="25">
        <v>-34.861831265494359</v>
      </c>
      <c r="T161" s="36">
        <v>108.37461241981876</v>
      </c>
      <c r="U161" s="54">
        <v>79.010805198303174</v>
      </c>
      <c r="V161" s="54">
        <v>69.148973932808815</v>
      </c>
      <c r="W161" s="54">
        <v>69.148973932808815</v>
      </c>
      <c r="X161" s="95">
        <v>69.148973932808815</v>
      </c>
      <c r="Y161" s="104">
        <v>-34.861831265494359</v>
      </c>
      <c r="AA161" s="56">
        <v>39.225638487009945</v>
      </c>
      <c r="AB161" s="32">
        <v>9.8618312654943594</v>
      </c>
      <c r="AC161" s="32">
        <v>0</v>
      </c>
      <c r="AD161" s="32">
        <v>0</v>
      </c>
      <c r="AE161" s="26">
        <v>0</v>
      </c>
    </row>
    <row r="162" spans="1:31" x14ac:dyDescent="0.2">
      <c r="A162" s="1">
        <v>475</v>
      </c>
      <c r="B162" s="1" t="s">
        <v>155</v>
      </c>
      <c r="C162" s="1">
        <v>15</v>
      </c>
      <c r="D162" s="2">
        <v>5573</v>
      </c>
      <c r="E162" s="2">
        <v>492</v>
      </c>
      <c r="F162" s="2">
        <v>153.64353755295329</v>
      </c>
      <c r="G162" s="2">
        <v>3845.2520061480395</v>
      </c>
      <c r="H162" s="2">
        <v>2552.6730435037407</v>
      </c>
      <c r="I162" s="117">
        <v>21.5</v>
      </c>
      <c r="J162" s="4">
        <v>9.1999999999999993</v>
      </c>
      <c r="K162" s="15">
        <v>127.03210713682344</v>
      </c>
      <c r="M162" s="78">
        <v>315.75493820555124</v>
      </c>
      <c r="N162" s="80">
        <v>188.7228310687278</v>
      </c>
      <c r="O162" s="27">
        <v>-110.61786655005594</v>
      </c>
      <c r="Q162" s="36">
        <v>311.38172064571046</v>
      </c>
      <c r="R162" s="25">
        <v>184.34961350888702</v>
      </c>
      <c r="T162" s="36">
        <v>131.39591435833904</v>
      </c>
      <c r="U162" s="54">
        <v>152.03210713682344</v>
      </c>
      <c r="V162" s="54">
        <v>177.03210713682344</v>
      </c>
      <c r="W162" s="54">
        <v>202.03210713682344</v>
      </c>
      <c r="X162" s="95">
        <v>227.03210713682344</v>
      </c>
      <c r="Y162" s="104">
        <v>100</v>
      </c>
      <c r="AA162" s="56">
        <v>-179.98580628737142</v>
      </c>
      <c r="AB162" s="32">
        <v>-159.34961350888702</v>
      </c>
      <c r="AC162" s="32">
        <v>-134.34961350888702</v>
      </c>
      <c r="AD162" s="32">
        <v>-109.34961350888702</v>
      </c>
      <c r="AE162" s="26">
        <v>-84.349613508887018</v>
      </c>
    </row>
    <row r="163" spans="1:31" x14ac:dyDescent="0.2">
      <c r="A163" s="1">
        <v>480</v>
      </c>
      <c r="B163" s="1" t="s">
        <v>156</v>
      </c>
      <c r="C163" s="1">
        <v>2</v>
      </c>
      <c r="D163" s="2">
        <v>2070</v>
      </c>
      <c r="E163" s="2">
        <v>1150</v>
      </c>
      <c r="F163" s="2">
        <v>144.60523197520737</v>
      </c>
      <c r="G163" s="2">
        <v>3414.7128647103964</v>
      </c>
      <c r="H163" s="2">
        <v>1934.3128045316387</v>
      </c>
      <c r="I163" s="117">
        <v>20.25</v>
      </c>
      <c r="J163" s="4">
        <v>7.9499999999999993</v>
      </c>
      <c r="K163" s="15">
        <v>122.82655962022571</v>
      </c>
      <c r="M163" s="78">
        <v>53.854683618425561</v>
      </c>
      <c r="N163" s="80">
        <v>-68.971876001800155</v>
      </c>
      <c r="O163" s="27">
        <v>43.998957692260859</v>
      </c>
      <c r="Q163" s="36">
        <v>166.97655807034212</v>
      </c>
      <c r="R163" s="25">
        <v>44.149998450116414</v>
      </c>
      <c r="T163" s="36">
        <v>127.19036684174129</v>
      </c>
      <c r="U163" s="54">
        <v>147.82655962022571</v>
      </c>
      <c r="V163" s="54">
        <v>166.97655807034212</v>
      </c>
      <c r="W163" s="54">
        <v>166.97655807034212</v>
      </c>
      <c r="X163" s="95">
        <v>166.97655807034212</v>
      </c>
      <c r="Y163" s="104">
        <v>44.149998450116414</v>
      </c>
      <c r="AA163" s="56">
        <v>-39.786191228600828</v>
      </c>
      <c r="AB163" s="32">
        <v>-19.149998450116414</v>
      </c>
      <c r="AC163" s="32">
        <v>0</v>
      </c>
      <c r="AD163" s="32">
        <v>0</v>
      </c>
      <c r="AE163" s="26">
        <v>0</v>
      </c>
    </row>
    <row r="164" spans="1:31" x14ac:dyDescent="0.2">
      <c r="A164" s="1">
        <v>481</v>
      </c>
      <c r="B164" s="1" t="s">
        <v>157</v>
      </c>
      <c r="C164" s="1">
        <v>2</v>
      </c>
      <c r="D164" s="2">
        <v>9767</v>
      </c>
      <c r="E164" s="2">
        <v>-383</v>
      </c>
      <c r="F164" s="2">
        <v>188.09312604998235</v>
      </c>
      <c r="G164" s="2">
        <v>2719.5809770884321</v>
      </c>
      <c r="H164" s="2">
        <v>2100.9790308355559</v>
      </c>
      <c r="I164" s="117">
        <v>20.75</v>
      </c>
      <c r="J164" s="4">
        <v>8.4499999999999993</v>
      </c>
      <c r="K164" s="15">
        <v>118.64984171322568</v>
      </c>
      <c r="M164" s="78">
        <v>323.25165383702716</v>
      </c>
      <c r="N164" s="80">
        <v>204.60181212380149</v>
      </c>
      <c r="O164" s="27">
        <v>-120.14525518310009</v>
      </c>
      <c r="Q164" s="36">
        <v>222.35392840400536</v>
      </c>
      <c r="R164" s="25">
        <v>103.70408669077968</v>
      </c>
      <c r="T164" s="36">
        <v>123.01364893474127</v>
      </c>
      <c r="U164" s="54">
        <v>143.64984171322567</v>
      </c>
      <c r="V164" s="54">
        <v>168.64984171322567</v>
      </c>
      <c r="W164" s="54">
        <v>193.64984171322567</v>
      </c>
      <c r="X164" s="95">
        <v>218.64984171322567</v>
      </c>
      <c r="Y164" s="104">
        <v>99.999999999999986</v>
      </c>
      <c r="AA164" s="56">
        <v>-99.34027946926409</v>
      </c>
      <c r="AB164" s="32">
        <v>-78.704086690779675</v>
      </c>
      <c r="AC164" s="32">
        <v>-53.704086690779675</v>
      </c>
      <c r="AD164" s="32">
        <v>-28.704086690779675</v>
      </c>
      <c r="AE164" s="26">
        <v>-3.7040866907796755</v>
      </c>
    </row>
    <row r="165" spans="1:31" x14ac:dyDescent="0.2">
      <c r="A165" s="1">
        <v>483</v>
      </c>
      <c r="B165" s="1" t="s">
        <v>158</v>
      </c>
      <c r="C165" s="1">
        <v>17</v>
      </c>
      <c r="D165" s="2">
        <v>1150</v>
      </c>
      <c r="E165" s="2">
        <v>2801</v>
      </c>
      <c r="F165" s="2">
        <v>110.06238185255199</v>
      </c>
      <c r="G165" s="2">
        <v>3351.7273086294049</v>
      </c>
      <c r="H165" s="2">
        <v>2786.5626866719344</v>
      </c>
      <c r="I165" s="117">
        <v>21.5</v>
      </c>
      <c r="J165" s="4">
        <v>9.1999999999999993</v>
      </c>
      <c r="K165" s="15">
        <v>-73.011693231558993</v>
      </c>
      <c r="M165" s="78">
        <v>-108.23587921314569</v>
      </c>
      <c r="N165" s="80">
        <v>-35.2241859815867</v>
      </c>
      <c r="O165" s="27">
        <v>23.750343680132794</v>
      </c>
      <c r="Q165" s="36">
        <v>37.054275891090057</v>
      </c>
      <c r="R165" s="25">
        <v>110.06596912264905</v>
      </c>
      <c r="T165" s="36">
        <v>-68.647886010043408</v>
      </c>
      <c r="U165" s="54">
        <v>-48.011693231558993</v>
      </c>
      <c r="V165" s="54">
        <v>-23.011693231558993</v>
      </c>
      <c r="W165" s="54">
        <v>1.9883067684410065</v>
      </c>
      <c r="X165" s="95">
        <v>26.988306768441007</v>
      </c>
      <c r="Y165" s="104">
        <v>100</v>
      </c>
      <c r="AA165" s="56">
        <v>-105.70216190113346</v>
      </c>
      <c r="AB165" s="32">
        <v>-85.065969122649051</v>
      </c>
      <c r="AC165" s="32">
        <v>-60.065969122649051</v>
      </c>
      <c r="AD165" s="32">
        <v>-35.065969122649051</v>
      </c>
      <c r="AE165" s="26">
        <v>-10.065969122649051</v>
      </c>
    </row>
    <row r="166" spans="1:31" x14ac:dyDescent="0.2">
      <c r="A166" s="1">
        <v>484</v>
      </c>
      <c r="B166" s="1" t="s">
        <v>159</v>
      </c>
      <c r="C166" s="1">
        <v>4</v>
      </c>
      <c r="D166" s="2">
        <v>3246</v>
      </c>
      <c r="E166" s="2">
        <v>2013</v>
      </c>
      <c r="F166" s="2">
        <v>137.61501334976381</v>
      </c>
      <c r="G166" s="2">
        <v>3973.8952473149734</v>
      </c>
      <c r="H166" s="2">
        <v>2777.7259271131638</v>
      </c>
      <c r="I166" s="117">
        <v>19.5</v>
      </c>
      <c r="J166" s="4">
        <v>7.1999999999999993</v>
      </c>
      <c r="K166" s="15">
        <v>-341.08207441491396</v>
      </c>
      <c r="M166" s="78">
        <v>-544.94658421125246</v>
      </c>
      <c r="N166" s="80">
        <v>-203.8645097963385</v>
      </c>
      <c r="O166" s="27">
        <v>124.9345379689839</v>
      </c>
      <c r="Q166" s="36">
        <v>-493.86024928550557</v>
      </c>
      <c r="R166" s="25">
        <v>-152.77817487059161</v>
      </c>
      <c r="T166" s="36">
        <v>-336.71826719339839</v>
      </c>
      <c r="U166" s="54">
        <v>-366.08207441491396</v>
      </c>
      <c r="V166" s="54">
        <v>-391.08207441491396</v>
      </c>
      <c r="W166" s="54">
        <v>-416.08207441491396</v>
      </c>
      <c r="X166" s="95">
        <v>-441.08207441491396</v>
      </c>
      <c r="Y166" s="104">
        <v>-100</v>
      </c>
      <c r="AA166" s="56">
        <v>157.14198209210718</v>
      </c>
      <c r="AB166" s="32">
        <v>127.77817487059161</v>
      </c>
      <c r="AC166" s="32">
        <v>102.77817487059161</v>
      </c>
      <c r="AD166" s="32">
        <v>77.778174870591613</v>
      </c>
      <c r="AE166" s="26">
        <v>52.778174870591613</v>
      </c>
    </row>
    <row r="167" spans="1:31" x14ac:dyDescent="0.2">
      <c r="A167" s="1">
        <v>489</v>
      </c>
      <c r="B167" s="1" t="s">
        <v>160</v>
      </c>
      <c r="C167" s="1">
        <v>8</v>
      </c>
      <c r="D167" s="2">
        <v>2123</v>
      </c>
      <c r="E167" s="2">
        <v>2028</v>
      </c>
      <c r="F167" s="2">
        <v>122.70567868306918</v>
      </c>
      <c r="G167" s="2">
        <v>3199.8720020013661</v>
      </c>
      <c r="H167" s="2">
        <v>2706.6538745761954</v>
      </c>
      <c r="I167" s="117">
        <v>20</v>
      </c>
      <c r="J167" s="4">
        <v>7.6999999999999993</v>
      </c>
      <c r="K167" s="15">
        <v>589.2411945328671</v>
      </c>
      <c r="M167" s="78">
        <v>-931.23168298938776</v>
      </c>
      <c r="N167" s="80">
        <v>-1520.4728775222547</v>
      </c>
      <c r="O167" s="27">
        <v>914.89955860453369</v>
      </c>
      <c r="Q167" s="36">
        <v>22.958948340669654</v>
      </c>
      <c r="R167" s="25">
        <v>-566.28224619219748</v>
      </c>
      <c r="T167" s="36">
        <v>593.60500175438267</v>
      </c>
      <c r="U167" s="54">
        <v>564.2411945328671</v>
      </c>
      <c r="V167" s="54">
        <v>539.2411945328671</v>
      </c>
      <c r="W167" s="54">
        <v>514.2411945328671</v>
      </c>
      <c r="X167" s="95">
        <v>489.24119453286715</v>
      </c>
      <c r="Y167" s="104">
        <v>-99.999999999999943</v>
      </c>
      <c r="AA167" s="56">
        <v>570.64605341371305</v>
      </c>
      <c r="AB167" s="32">
        <v>541.28224619219748</v>
      </c>
      <c r="AC167" s="32">
        <v>516.28224619219748</v>
      </c>
      <c r="AD167" s="32">
        <v>491.28224619219748</v>
      </c>
      <c r="AE167" s="26">
        <v>466.28224619219748</v>
      </c>
    </row>
    <row r="168" spans="1:31" x14ac:dyDescent="0.2">
      <c r="A168" s="1">
        <v>491</v>
      </c>
      <c r="B168" s="1" t="s">
        <v>161</v>
      </c>
      <c r="C168" s="1">
        <v>10</v>
      </c>
      <c r="D168" s="2">
        <v>54605</v>
      </c>
      <c r="E168" s="2">
        <v>228</v>
      </c>
      <c r="F168" s="2">
        <v>166.09837118288726</v>
      </c>
      <c r="G168" s="2">
        <v>3462.774805131141</v>
      </c>
      <c r="H168" s="2">
        <v>2324.6933758116584</v>
      </c>
      <c r="I168" s="117">
        <v>20</v>
      </c>
      <c r="J168" s="4">
        <v>7.6999999999999993</v>
      </c>
      <c r="K168" s="15">
        <v>101.61477558369013</v>
      </c>
      <c r="M168" s="78">
        <v>-6.5559526278010472</v>
      </c>
      <c r="N168" s="80">
        <v>-108.17072821149118</v>
      </c>
      <c r="O168" s="27">
        <v>67.518269018075486</v>
      </c>
      <c r="Q168" s="36">
        <v>21.999206214761703</v>
      </c>
      <c r="R168" s="25">
        <v>-79.615569368928433</v>
      </c>
      <c r="T168" s="36">
        <v>105.97858280520572</v>
      </c>
      <c r="U168" s="54">
        <v>76.614775583690133</v>
      </c>
      <c r="V168" s="54">
        <v>51.614775583690133</v>
      </c>
      <c r="W168" s="54">
        <v>26.614775583690136</v>
      </c>
      <c r="X168" s="95">
        <v>21.999206214761703</v>
      </c>
      <c r="Y168" s="104">
        <v>-79.615569368928433</v>
      </c>
      <c r="AA168" s="56">
        <v>83.979376590444019</v>
      </c>
      <c r="AB168" s="32">
        <v>54.615569368928433</v>
      </c>
      <c r="AC168" s="32">
        <v>29.615569368928433</v>
      </c>
      <c r="AD168" s="32">
        <v>4.6155693689284334</v>
      </c>
      <c r="AE168" s="26">
        <v>0</v>
      </c>
    </row>
    <row r="169" spans="1:31" x14ac:dyDescent="0.2">
      <c r="A169" s="1">
        <v>494</v>
      </c>
      <c r="B169" s="1" t="s">
        <v>162</v>
      </c>
      <c r="C169" s="1">
        <v>17</v>
      </c>
      <c r="D169" s="2">
        <v>8986</v>
      </c>
      <c r="E169" s="2">
        <v>333</v>
      </c>
      <c r="F169" s="2">
        <v>141.96077366961072</v>
      </c>
      <c r="G169" s="2">
        <v>3137.9585217889703</v>
      </c>
      <c r="H169" s="2">
        <v>2772.9719693706475</v>
      </c>
      <c r="I169" s="117">
        <v>20.5</v>
      </c>
      <c r="J169" s="4">
        <v>8.1999999999999993</v>
      </c>
      <c r="K169" s="15">
        <v>152.86464577477628</v>
      </c>
      <c r="M169" s="78">
        <v>67.037370713385116</v>
      </c>
      <c r="N169" s="80">
        <v>-85.827275061391163</v>
      </c>
      <c r="O169" s="27">
        <v>54.112197128015467</v>
      </c>
      <c r="Q169" s="36">
        <v>176.04904346033265</v>
      </c>
      <c r="R169" s="25">
        <v>23.184397685556377</v>
      </c>
      <c r="T169" s="36">
        <v>157.22845299629188</v>
      </c>
      <c r="U169" s="54">
        <v>176.04904346033265</v>
      </c>
      <c r="V169" s="54">
        <v>176.04904346033265</v>
      </c>
      <c r="W169" s="54">
        <v>176.04904346033265</v>
      </c>
      <c r="X169" s="95">
        <v>176.04904346033265</v>
      </c>
      <c r="Y169" s="104">
        <v>23.184397685556377</v>
      </c>
      <c r="AA169" s="56">
        <v>-18.820590464040777</v>
      </c>
      <c r="AB169" s="32">
        <v>0</v>
      </c>
      <c r="AC169" s="32">
        <v>0</v>
      </c>
      <c r="AD169" s="32">
        <v>0</v>
      </c>
      <c r="AE169" s="26">
        <v>0</v>
      </c>
    </row>
    <row r="170" spans="1:31" x14ac:dyDescent="0.2">
      <c r="A170" s="1">
        <v>495</v>
      </c>
      <c r="B170" s="1" t="s">
        <v>163</v>
      </c>
      <c r="C170" s="1">
        <v>13</v>
      </c>
      <c r="D170" s="2">
        <v>1763</v>
      </c>
      <c r="E170" s="2">
        <v>-144</v>
      </c>
      <c r="F170" s="2">
        <v>117.31272152145665</v>
      </c>
      <c r="G170" s="2">
        <v>4458.5777694362469</v>
      </c>
      <c r="H170" s="2">
        <v>2087.4467988009046</v>
      </c>
      <c r="I170" s="117">
        <v>21.75</v>
      </c>
      <c r="J170" s="4">
        <v>9.4499999999999993</v>
      </c>
      <c r="K170" s="15">
        <v>174.19738319333771</v>
      </c>
      <c r="M170" s="78">
        <v>138.82489056962223</v>
      </c>
      <c r="N170" s="80">
        <v>-35.372492623715488</v>
      </c>
      <c r="O170" s="27">
        <v>23.839327665410057</v>
      </c>
      <c r="Q170" s="36">
        <v>235.96165860694941</v>
      </c>
      <c r="R170" s="25">
        <v>61.764275413611699</v>
      </c>
      <c r="T170" s="36">
        <v>178.56119041485329</v>
      </c>
      <c r="U170" s="54">
        <v>199.19738319333771</v>
      </c>
      <c r="V170" s="54">
        <v>224.19738319333771</v>
      </c>
      <c r="W170" s="54">
        <v>235.96165860694941</v>
      </c>
      <c r="X170" s="95">
        <v>235.96165860694941</v>
      </c>
      <c r="Y170" s="104">
        <v>61.764275413611699</v>
      </c>
      <c r="AA170" s="56">
        <v>-57.400468192096127</v>
      </c>
      <c r="AB170" s="32">
        <v>-36.764275413611699</v>
      </c>
      <c r="AC170" s="32">
        <v>-11.764275413611699</v>
      </c>
      <c r="AD170" s="32">
        <v>0</v>
      </c>
      <c r="AE170" s="26">
        <v>0</v>
      </c>
    </row>
    <row r="171" spans="1:31" x14ac:dyDescent="0.2">
      <c r="A171" s="1">
        <v>498</v>
      </c>
      <c r="B171" s="1" t="s">
        <v>164</v>
      </c>
      <c r="C171" s="1">
        <v>19</v>
      </c>
      <c r="D171" s="2">
        <v>2375</v>
      </c>
      <c r="E171" s="2">
        <v>-544</v>
      </c>
      <c r="F171" s="2">
        <v>150.4225045372051</v>
      </c>
      <c r="G171" s="2">
        <v>4107.0144175165533</v>
      </c>
      <c r="H171" s="2">
        <v>2947.433348523417</v>
      </c>
      <c r="I171" s="117">
        <v>21</v>
      </c>
      <c r="J171" s="4">
        <v>8.6999999999999993</v>
      </c>
      <c r="K171" s="15">
        <v>264.62631209624283</v>
      </c>
      <c r="M171" s="78">
        <v>410.51852552919757</v>
      </c>
      <c r="N171" s="80">
        <v>145.89221343295475</v>
      </c>
      <c r="O171" s="27">
        <v>-84.919495968592074</v>
      </c>
      <c r="Q171" s="36">
        <v>317.72528381714108</v>
      </c>
      <c r="R171" s="25">
        <v>53.098971720898248</v>
      </c>
      <c r="T171" s="36">
        <v>268.9901193177584</v>
      </c>
      <c r="U171" s="54">
        <v>289.62631209624283</v>
      </c>
      <c r="V171" s="54">
        <v>314.62631209624283</v>
      </c>
      <c r="W171" s="54">
        <v>317.72528381714108</v>
      </c>
      <c r="X171" s="95">
        <v>317.72528381714108</v>
      </c>
      <c r="Y171" s="104">
        <v>53.098971720898248</v>
      </c>
      <c r="AA171" s="56">
        <v>-48.735164499382677</v>
      </c>
      <c r="AB171" s="32">
        <v>-28.098971720898248</v>
      </c>
      <c r="AC171" s="32">
        <v>-3.0989717208982483</v>
      </c>
      <c r="AD171" s="32">
        <v>0</v>
      </c>
      <c r="AE171" s="26">
        <v>0</v>
      </c>
    </row>
    <row r="172" spans="1:31" x14ac:dyDescent="0.2">
      <c r="A172" s="1">
        <v>499</v>
      </c>
      <c r="B172" s="1" t="s">
        <v>165</v>
      </c>
      <c r="C172" s="1">
        <v>15</v>
      </c>
      <c r="D172" s="2">
        <v>19287</v>
      </c>
      <c r="E172" s="2">
        <v>191</v>
      </c>
      <c r="F172" s="2">
        <v>181.87089258699871</v>
      </c>
      <c r="G172" s="2">
        <v>3070.6867179243286</v>
      </c>
      <c r="H172" s="2">
        <v>2498.3296075034518</v>
      </c>
      <c r="I172" s="117">
        <v>20.75</v>
      </c>
      <c r="J172" s="4">
        <v>8.4499999999999993</v>
      </c>
      <c r="K172" s="15">
        <v>-72.57109711703427</v>
      </c>
      <c r="M172" s="78">
        <v>35.011817848452253</v>
      </c>
      <c r="N172" s="80">
        <v>107.58291496548652</v>
      </c>
      <c r="O172" s="27">
        <v>-61.933916888111142</v>
      </c>
      <c r="Q172" s="36">
        <v>38.707468724965217</v>
      </c>
      <c r="R172" s="25">
        <v>111.27856584199949</v>
      </c>
      <c r="T172" s="36">
        <v>-68.207289895518684</v>
      </c>
      <c r="U172" s="54">
        <v>-47.571097117034277</v>
      </c>
      <c r="V172" s="54">
        <v>-22.571097117034277</v>
      </c>
      <c r="W172" s="54">
        <v>2.4289028829657227</v>
      </c>
      <c r="X172" s="95">
        <v>27.428902882965723</v>
      </c>
      <c r="Y172" s="104">
        <v>100</v>
      </c>
      <c r="AA172" s="56">
        <v>-106.91475862048389</v>
      </c>
      <c r="AB172" s="32">
        <v>-86.278565841999495</v>
      </c>
      <c r="AC172" s="32">
        <v>-61.278565841999495</v>
      </c>
      <c r="AD172" s="32">
        <v>-36.278565841999495</v>
      </c>
      <c r="AE172" s="26">
        <v>-11.278565841999495</v>
      </c>
    </row>
    <row r="173" spans="1:31" x14ac:dyDescent="0.2">
      <c r="A173" s="1">
        <v>500</v>
      </c>
      <c r="B173" s="1" t="s">
        <v>166</v>
      </c>
      <c r="C173" s="1">
        <v>13</v>
      </c>
      <c r="D173" s="2">
        <v>9700</v>
      </c>
      <c r="E173" s="2">
        <v>876</v>
      </c>
      <c r="F173" s="2">
        <v>183.20819014891183</v>
      </c>
      <c r="G173" s="2">
        <v>2365.3832049279495</v>
      </c>
      <c r="H173" s="2">
        <v>2471.56569263455</v>
      </c>
      <c r="I173" s="117">
        <v>19.5</v>
      </c>
      <c r="J173" s="4">
        <v>7.1999999999999993</v>
      </c>
      <c r="K173" s="15">
        <v>-18.477206625644232</v>
      </c>
      <c r="M173" s="78">
        <v>-168.99002542796671</v>
      </c>
      <c r="N173" s="80">
        <v>-150.51281880232247</v>
      </c>
      <c r="O173" s="27">
        <v>92.923523372574266</v>
      </c>
      <c r="Q173" s="36">
        <v>-69.044840939007315</v>
      </c>
      <c r="R173" s="25">
        <v>-50.567634313363087</v>
      </c>
      <c r="T173" s="36">
        <v>-14.113399404128646</v>
      </c>
      <c r="U173" s="54">
        <v>-43.477206625644229</v>
      </c>
      <c r="V173" s="54">
        <v>-68.477206625644229</v>
      </c>
      <c r="W173" s="54">
        <v>-69.044840939007315</v>
      </c>
      <c r="X173" s="95">
        <v>-69.044840939007315</v>
      </c>
      <c r="Y173" s="104">
        <v>-50.567634313363087</v>
      </c>
      <c r="AA173" s="56">
        <v>54.931441534878672</v>
      </c>
      <c r="AB173" s="32">
        <v>25.567634313363087</v>
      </c>
      <c r="AC173" s="32">
        <v>0.56763431336308656</v>
      </c>
      <c r="AD173" s="32">
        <v>0</v>
      </c>
      <c r="AE173" s="26">
        <v>0</v>
      </c>
    </row>
    <row r="174" spans="1:31" x14ac:dyDescent="0.2">
      <c r="A174" s="1">
        <v>503</v>
      </c>
      <c r="B174" s="1" t="s">
        <v>167</v>
      </c>
      <c r="C174" s="1">
        <v>2</v>
      </c>
      <c r="D174" s="2">
        <v>7917</v>
      </c>
      <c r="E174" s="2">
        <v>375</v>
      </c>
      <c r="F174" s="2">
        <v>158.2419469815427</v>
      </c>
      <c r="G174" s="2">
        <v>3446.5268672695297</v>
      </c>
      <c r="H174" s="2">
        <v>2167.0584287719576</v>
      </c>
      <c r="I174" s="117">
        <v>21</v>
      </c>
      <c r="J174" s="4">
        <v>8.6999999999999993</v>
      </c>
      <c r="K174" s="15">
        <v>-55.425428564022241</v>
      </c>
      <c r="M174" s="78">
        <v>64.694265952299148</v>
      </c>
      <c r="N174" s="80">
        <v>120.11969451632139</v>
      </c>
      <c r="O174" s="27">
        <v>-69.455984618612064</v>
      </c>
      <c r="Q174" s="36">
        <v>60.503375901822864</v>
      </c>
      <c r="R174" s="25">
        <v>115.9288044658451</v>
      </c>
      <c r="T174" s="36">
        <v>-51.061621342506655</v>
      </c>
      <c r="U174" s="54">
        <v>-30.425428564022241</v>
      </c>
      <c r="V174" s="54">
        <v>-5.4254285640222406</v>
      </c>
      <c r="W174" s="54">
        <v>19.574571435977759</v>
      </c>
      <c r="X174" s="95">
        <v>44.574571435977759</v>
      </c>
      <c r="Y174" s="104">
        <v>100</v>
      </c>
      <c r="AA174" s="56">
        <v>-111.56499724432952</v>
      </c>
      <c r="AB174" s="32">
        <v>-90.928804465845104</v>
      </c>
      <c r="AC174" s="32">
        <v>-65.928804465845104</v>
      </c>
      <c r="AD174" s="32">
        <v>-40.928804465845104</v>
      </c>
      <c r="AE174" s="26">
        <v>-15.928804465845104</v>
      </c>
    </row>
    <row r="175" spans="1:31" x14ac:dyDescent="0.2">
      <c r="A175" s="1">
        <v>504</v>
      </c>
      <c r="B175" s="1" t="s">
        <v>168</v>
      </c>
      <c r="C175" s="1">
        <v>1</v>
      </c>
      <c r="D175" s="2">
        <v>1985</v>
      </c>
      <c r="E175" s="2">
        <v>717</v>
      </c>
      <c r="F175" s="2">
        <v>139.51500383309605</v>
      </c>
      <c r="G175" s="2">
        <v>3196.0519520508833</v>
      </c>
      <c r="H175" s="2">
        <v>2032.653030472236</v>
      </c>
      <c r="I175" s="117">
        <v>21.5</v>
      </c>
      <c r="J175" s="4">
        <v>9.1999999999999993</v>
      </c>
      <c r="K175" s="15">
        <v>375.27118070717887</v>
      </c>
      <c r="M175" s="78">
        <v>441.26428300007825</v>
      </c>
      <c r="N175" s="80">
        <v>65.99310229289938</v>
      </c>
      <c r="O175" s="27">
        <v>-36.980029284558888</v>
      </c>
      <c r="Q175" s="36">
        <v>370.50475086691654</v>
      </c>
      <c r="R175" s="25">
        <v>-4.7664298402623331</v>
      </c>
      <c r="T175" s="36">
        <v>379.63498792869444</v>
      </c>
      <c r="U175" s="54">
        <v>370.50475086691654</v>
      </c>
      <c r="V175" s="54">
        <v>370.50475086691654</v>
      </c>
      <c r="W175" s="54">
        <v>370.50475086691654</v>
      </c>
      <c r="X175" s="95">
        <v>370.50475086691654</v>
      </c>
      <c r="Y175" s="104">
        <v>-4.7664298402623331</v>
      </c>
      <c r="AA175" s="56">
        <v>9.1302370617779047</v>
      </c>
      <c r="AB175" s="32">
        <v>0</v>
      </c>
      <c r="AC175" s="32">
        <v>0</v>
      </c>
      <c r="AD175" s="32">
        <v>0</v>
      </c>
      <c r="AE175" s="26">
        <v>0</v>
      </c>
    </row>
    <row r="176" spans="1:31" x14ac:dyDescent="0.2">
      <c r="A176" s="1">
        <v>505</v>
      </c>
      <c r="B176" s="1" t="s">
        <v>169</v>
      </c>
      <c r="C176" s="1">
        <v>1</v>
      </c>
      <c r="D176" s="2">
        <v>20621</v>
      </c>
      <c r="E176" s="2">
        <v>3175</v>
      </c>
      <c r="F176" s="2">
        <v>174.6494516009609</v>
      </c>
      <c r="G176" s="2">
        <v>2544.8441111816346</v>
      </c>
      <c r="H176" s="2">
        <v>2540.0534232676955</v>
      </c>
      <c r="I176" s="117">
        <v>20.5</v>
      </c>
      <c r="J176" s="4">
        <v>8.1999999999999993</v>
      </c>
      <c r="K176" s="15">
        <v>253.56008423774117</v>
      </c>
      <c r="M176" s="78">
        <v>43.64538691464697</v>
      </c>
      <c r="N176" s="80">
        <v>-209.9146973230942</v>
      </c>
      <c r="O176" s="27">
        <v>128.56465048503728</v>
      </c>
      <c r="Q176" s="36">
        <v>194.11515306711527</v>
      </c>
      <c r="R176" s="25">
        <v>-59.444931170625892</v>
      </c>
      <c r="T176" s="36">
        <v>257.92389145925677</v>
      </c>
      <c r="U176" s="54">
        <v>228.56008423774117</v>
      </c>
      <c r="V176" s="54">
        <v>203.56008423774117</v>
      </c>
      <c r="W176" s="54">
        <v>194.11515306711527</v>
      </c>
      <c r="X176" s="95">
        <v>194.11515306711527</v>
      </c>
      <c r="Y176" s="104">
        <v>-59.444931170625892</v>
      </c>
      <c r="AA176" s="56">
        <v>63.808738392141493</v>
      </c>
      <c r="AB176" s="32">
        <v>34.444931170625892</v>
      </c>
      <c r="AC176" s="32">
        <v>9.4449311706258925</v>
      </c>
      <c r="AD176" s="32">
        <v>0</v>
      </c>
      <c r="AE176" s="26">
        <v>0</v>
      </c>
    </row>
    <row r="177" spans="1:31" x14ac:dyDescent="0.2">
      <c r="A177" s="1">
        <v>507</v>
      </c>
      <c r="B177" s="1" t="s">
        <v>170</v>
      </c>
      <c r="C177" s="1">
        <v>10</v>
      </c>
      <c r="D177" s="2">
        <v>6266</v>
      </c>
      <c r="E177" s="2">
        <v>659</v>
      </c>
      <c r="F177" s="2">
        <v>143.10845577603214</v>
      </c>
      <c r="G177" s="2">
        <v>4024.2841311247498</v>
      </c>
      <c r="H177" s="2">
        <v>2238.1959391061118</v>
      </c>
      <c r="I177" s="117">
        <v>19.75</v>
      </c>
      <c r="J177" s="4">
        <v>7.4499999999999993</v>
      </c>
      <c r="K177" s="15">
        <v>97.498000582648416</v>
      </c>
      <c r="M177" s="78">
        <v>-145.98769865203062</v>
      </c>
      <c r="N177" s="80">
        <v>-243.48569923467903</v>
      </c>
      <c r="O177" s="27">
        <v>148.70725163198819</v>
      </c>
      <c r="Q177" s="36">
        <v>-27.104816786982617</v>
      </c>
      <c r="R177" s="25">
        <v>-124.60281736963103</v>
      </c>
      <c r="T177" s="36">
        <v>101.861807804164</v>
      </c>
      <c r="U177" s="54">
        <v>72.498000582648416</v>
      </c>
      <c r="V177" s="54">
        <v>47.498000582648409</v>
      </c>
      <c r="W177" s="54">
        <v>22.498000582648409</v>
      </c>
      <c r="X177" s="95">
        <v>-2.5019994173515911</v>
      </c>
      <c r="Y177" s="104">
        <v>-100</v>
      </c>
      <c r="AA177" s="56">
        <v>128.96662459114663</v>
      </c>
      <c r="AB177" s="32">
        <v>99.602817369631026</v>
      </c>
      <c r="AC177" s="32">
        <v>74.602817369631026</v>
      </c>
      <c r="AD177" s="32">
        <v>49.602817369631026</v>
      </c>
      <c r="AE177" s="26">
        <v>24.602817369631026</v>
      </c>
    </row>
    <row r="178" spans="1:31" x14ac:dyDescent="0.2">
      <c r="A178" s="1">
        <v>508</v>
      </c>
      <c r="B178" s="1" t="s">
        <v>171</v>
      </c>
      <c r="C178" s="1">
        <v>6</v>
      </c>
      <c r="D178" s="2">
        <v>10723</v>
      </c>
      <c r="E178" s="2">
        <v>9</v>
      </c>
      <c r="F178" s="2">
        <v>169.93307573757539</v>
      </c>
      <c r="G178" s="2">
        <v>3979.2762850615468</v>
      </c>
      <c r="H178" s="2">
        <v>2264.2873700645896</v>
      </c>
      <c r="I178" s="117">
        <v>22</v>
      </c>
      <c r="J178" s="4">
        <v>9.6999999999999993</v>
      </c>
      <c r="K178" s="15">
        <v>236.01411994895139</v>
      </c>
      <c r="M178" s="78">
        <v>53.945509618973176</v>
      </c>
      <c r="N178" s="80">
        <v>-182.06861032997821</v>
      </c>
      <c r="O178" s="27">
        <v>111.85699828916771</v>
      </c>
      <c r="Q178" s="36">
        <v>145.48141744862616</v>
      </c>
      <c r="R178" s="25">
        <v>-90.532702500325229</v>
      </c>
      <c r="T178" s="36">
        <v>240.37792717046699</v>
      </c>
      <c r="U178" s="54">
        <v>211.01411994895139</v>
      </c>
      <c r="V178" s="54">
        <v>186.01411994895139</v>
      </c>
      <c r="W178" s="54">
        <v>161.01411994895139</v>
      </c>
      <c r="X178" s="95">
        <v>145.48141744862616</v>
      </c>
      <c r="Y178" s="104">
        <v>-90.532702500325229</v>
      </c>
      <c r="AA178" s="56">
        <v>94.896509721840829</v>
      </c>
      <c r="AB178" s="32">
        <v>65.532702500325229</v>
      </c>
      <c r="AC178" s="32">
        <v>40.532702500325229</v>
      </c>
      <c r="AD178" s="32">
        <v>15.532702500325229</v>
      </c>
      <c r="AE178" s="26">
        <v>0</v>
      </c>
    </row>
    <row r="179" spans="1:31" x14ac:dyDescent="0.2">
      <c r="A179" s="1">
        <v>529</v>
      </c>
      <c r="B179" s="1" t="s">
        <v>172</v>
      </c>
      <c r="C179" s="1">
        <v>2</v>
      </c>
      <c r="D179" s="2">
        <v>18871</v>
      </c>
      <c r="E179" s="2">
        <v>2272</v>
      </c>
      <c r="F179" s="2">
        <v>204.29928324908846</v>
      </c>
      <c r="G179" s="2">
        <v>2901.3377848412688</v>
      </c>
      <c r="H179" s="2">
        <v>2320.2993422120021</v>
      </c>
      <c r="I179" s="117">
        <v>18.5</v>
      </c>
      <c r="J179" s="4">
        <v>6.1999999999999993</v>
      </c>
      <c r="K179" s="15">
        <v>-25.453964896256103</v>
      </c>
      <c r="M179" s="78">
        <v>-258.0275979932016</v>
      </c>
      <c r="N179" s="80">
        <v>-232.57363309694549</v>
      </c>
      <c r="O179" s="27">
        <v>142.16001194934802</v>
      </c>
      <c r="Q179" s="36">
        <v>-82.327947070013835</v>
      </c>
      <c r="R179" s="25">
        <v>-56.873982173757732</v>
      </c>
      <c r="T179" s="36">
        <v>-21.090157674740517</v>
      </c>
      <c r="U179" s="54">
        <v>-50.453964896256103</v>
      </c>
      <c r="V179" s="54">
        <v>-75.45396489625611</v>
      </c>
      <c r="W179" s="54">
        <v>-82.327947070013835</v>
      </c>
      <c r="X179" s="95">
        <v>-82.327947070013835</v>
      </c>
      <c r="Y179" s="104">
        <v>-56.873982173757732</v>
      </c>
      <c r="AA179" s="56">
        <v>61.237789395273317</v>
      </c>
      <c r="AB179" s="32">
        <v>31.873982173757732</v>
      </c>
      <c r="AC179" s="32">
        <v>6.8739821737577316</v>
      </c>
      <c r="AD179" s="32">
        <v>0</v>
      </c>
      <c r="AE179" s="26">
        <v>0</v>
      </c>
    </row>
    <row r="180" spans="1:31" x14ac:dyDescent="0.2">
      <c r="A180" s="1">
        <v>531</v>
      </c>
      <c r="B180" s="1" t="s">
        <v>173</v>
      </c>
      <c r="C180" s="1">
        <v>4</v>
      </c>
      <c r="D180" s="2">
        <v>5651</v>
      </c>
      <c r="E180" s="2">
        <v>341</v>
      </c>
      <c r="F180" s="2">
        <v>158.8673104932991</v>
      </c>
      <c r="G180" s="2">
        <v>3308.4203255591183</v>
      </c>
      <c r="H180" s="2">
        <v>2032.3564405161835</v>
      </c>
      <c r="I180" s="117">
        <v>20.75</v>
      </c>
      <c r="J180" s="4">
        <v>8.4499999999999993</v>
      </c>
      <c r="K180" s="15">
        <v>84.851694029154174</v>
      </c>
      <c r="M180" s="78">
        <v>143.6219919542344</v>
      </c>
      <c r="N180" s="80">
        <v>58.770297925080229</v>
      </c>
      <c r="O180" s="27">
        <v>-32.646346663867362</v>
      </c>
      <c r="Q180" s="36">
        <v>144.69688132848776</v>
      </c>
      <c r="R180" s="25">
        <v>59.845187299333588</v>
      </c>
      <c r="T180" s="36">
        <v>89.21550125066976</v>
      </c>
      <c r="U180" s="54">
        <v>109.85169402915417</v>
      </c>
      <c r="V180" s="54">
        <v>134.85169402915417</v>
      </c>
      <c r="W180" s="54">
        <v>144.69688132848776</v>
      </c>
      <c r="X180" s="95">
        <v>144.69688132848776</v>
      </c>
      <c r="Y180" s="104">
        <v>59.845187299333588</v>
      </c>
      <c r="AA180" s="56">
        <v>-55.481380077818002</v>
      </c>
      <c r="AB180" s="32">
        <v>-34.845187299333588</v>
      </c>
      <c r="AC180" s="32">
        <v>-9.8451872993335883</v>
      </c>
      <c r="AD180" s="32">
        <v>0</v>
      </c>
      <c r="AE180" s="26">
        <v>0</v>
      </c>
    </row>
    <row r="181" spans="1:31" x14ac:dyDescent="0.2">
      <c r="A181" s="1">
        <v>535</v>
      </c>
      <c r="B181" s="1" t="s">
        <v>174</v>
      </c>
      <c r="C181" s="1">
        <v>17</v>
      </c>
      <c r="D181" s="2">
        <v>10945</v>
      </c>
      <c r="E181" s="2">
        <v>144</v>
      </c>
      <c r="F181" s="2">
        <v>128.05406479035494</v>
      </c>
      <c r="G181" s="2">
        <v>3509.2959498338832</v>
      </c>
      <c r="H181" s="2">
        <v>2455.1378284801217</v>
      </c>
      <c r="I181" s="117">
        <v>21.5</v>
      </c>
      <c r="J181" s="4">
        <v>9.1999999999999993</v>
      </c>
      <c r="K181" s="15">
        <v>249.50857814121119</v>
      </c>
      <c r="M181" s="78">
        <v>241.06144601198827</v>
      </c>
      <c r="N181" s="80">
        <v>-8.447132129222922</v>
      </c>
      <c r="O181" s="27">
        <v>7.6841113687145279</v>
      </c>
      <c r="Q181" s="36">
        <v>305.2843482927492</v>
      </c>
      <c r="R181" s="25">
        <v>55.775770151538012</v>
      </c>
      <c r="T181" s="36">
        <v>253.87238536272679</v>
      </c>
      <c r="U181" s="54">
        <v>274.50857814121116</v>
      </c>
      <c r="V181" s="54">
        <v>299.50857814121116</v>
      </c>
      <c r="W181" s="54">
        <v>305.2843482927492</v>
      </c>
      <c r="X181" s="95">
        <v>305.2843482927492</v>
      </c>
      <c r="Y181" s="104">
        <v>55.775770151538012</v>
      </c>
      <c r="AA181" s="56">
        <v>-51.411962930022412</v>
      </c>
      <c r="AB181" s="32">
        <v>-30.775770151538012</v>
      </c>
      <c r="AC181" s="32">
        <v>-5.775770151538012</v>
      </c>
      <c r="AD181" s="32">
        <v>0</v>
      </c>
      <c r="AE181" s="26">
        <v>0</v>
      </c>
    </row>
    <row r="182" spans="1:31" x14ac:dyDescent="0.2">
      <c r="A182" s="1">
        <v>536</v>
      </c>
      <c r="B182" s="1" t="s">
        <v>175</v>
      </c>
      <c r="C182" s="1">
        <v>6</v>
      </c>
      <c r="D182" s="2">
        <v>32847</v>
      </c>
      <c r="E182" s="2">
        <v>606</v>
      </c>
      <c r="F182" s="2">
        <v>182.55069517958287</v>
      </c>
      <c r="G182" s="2">
        <v>2793.5412088395324</v>
      </c>
      <c r="H182" s="2">
        <v>2358.1576364312755</v>
      </c>
      <c r="I182" s="117">
        <v>19.75</v>
      </c>
      <c r="J182" s="4">
        <v>7.4499999999999993</v>
      </c>
      <c r="K182" s="15">
        <v>-62.238708799394487</v>
      </c>
      <c r="M182" s="78">
        <v>-99.496117991653307</v>
      </c>
      <c r="N182" s="80">
        <v>-37.25740919225882</v>
      </c>
      <c r="O182" s="27">
        <v>24.970277606536062</v>
      </c>
      <c r="Q182" s="36">
        <v>-93.448254106188358</v>
      </c>
      <c r="R182" s="25">
        <v>-31.209545306793871</v>
      </c>
      <c r="T182" s="36">
        <v>-57.874901577878902</v>
      </c>
      <c r="U182" s="54">
        <v>-87.238708799394487</v>
      </c>
      <c r="V182" s="54">
        <v>-93.448254106188358</v>
      </c>
      <c r="W182" s="54">
        <v>-93.448254106188358</v>
      </c>
      <c r="X182" s="95">
        <v>-93.448254106188358</v>
      </c>
      <c r="Y182" s="104">
        <v>-31.209545306793871</v>
      </c>
      <c r="AA182" s="56">
        <v>35.573352528309456</v>
      </c>
      <c r="AB182" s="32">
        <v>6.2095453067938706</v>
      </c>
      <c r="AC182" s="32">
        <v>0</v>
      </c>
      <c r="AD182" s="32">
        <v>0</v>
      </c>
      <c r="AE182" s="26">
        <v>0</v>
      </c>
    </row>
    <row r="183" spans="1:31" x14ac:dyDescent="0.2">
      <c r="A183" s="1">
        <v>538</v>
      </c>
      <c r="B183" s="1" t="s">
        <v>176</v>
      </c>
      <c r="C183" s="1">
        <v>2</v>
      </c>
      <c r="D183" s="2">
        <v>4844</v>
      </c>
      <c r="E183" s="2">
        <v>-212</v>
      </c>
      <c r="F183" s="2">
        <v>168.44250975255559</v>
      </c>
      <c r="G183" s="2">
        <v>2896.4269968013086</v>
      </c>
      <c r="H183" s="2">
        <v>2494.7263401314735</v>
      </c>
      <c r="I183" s="117">
        <v>21</v>
      </c>
      <c r="J183" s="4">
        <v>8.6999999999999993</v>
      </c>
      <c r="K183" s="15">
        <v>-22.516212178810164</v>
      </c>
      <c r="M183" s="78">
        <v>134.72786896306744</v>
      </c>
      <c r="N183" s="80">
        <v>157.24408114187759</v>
      </c>
      <c r="O183" s="27">
        <v>-91.730616593945768</v>
      </c>
      <c r="Q183" s="36">
        <v>94.070103940052931</v>
      </c>
      <c r="R183" s="25">
        <v>116.5863161188631</v>
      </c>
      <c r="T183" s="36">
        <v>-18.152404957294578</v>
      </c>
      <c r="U183" s="54">
        <v>2.4837878211898357</v>
      </c>
      <c r="V183" s="54">
        <v>27.483787821189836</v>
      </c>
      <c r="W183" s="54">
        <v>52.483787821189836</v>
      </c>
      <c r="X183" s="95">
        <v>77.483787821189836</v>
      </c>
      <c r="Y183" s="104">
        <v>100</v>
      </c>
      <c r="AA183" s="56">
        <v>-112.22250889734751</v>
      </c>
      <c r="AB183" s="32">
        <v>-91.586316118863095</v>
      </c>
      <c r="AC183" s="32">
        <v>-66.586316118863095</v>
      </c>
      <c r="AD183" s="32">
        <v>-41.586316118863095</v>
      </c>
      <c r="AE183" s="26">
        <v>-16.586316118863095</v>
      </c>
    </row>
    <row r="184" spans="1:31" x14ac:dyDescent="0.2">
      <c r="A184" s="1">
        <v>541</v>
      </c>
      <c r="B184" s="1" t="s">
        <v>177</v>
      </c>
      <c r="C184" s="1">
        <v>12</v>
      </c>
      <c r="D184" s="2">
        <v>8082</v>
      </c>
      <c r="E184" s="2">
        <v>757</v>
      </c>
      <c r="F184" s="2">
        <v>138.24328076242904</v>
      </c>
      <c r="G184" s="2">
        <v>3853.1217034347433</v>
      </c>
      <c r="H184" s="2">
        <v>2613.7573344488578</v>
      </c>
      <c r="I184" s="117">
        <v>20.5</v>
      </c>
      <c r="J184" s="4">
        <v>8.1999999999999993</v>
      </c>
      <c r="K184" s="15">
        <v>309.87844965363291</v>
      </c>
      <c r="M184" s="78">
        <v>-582.43810373831445</v>
      </c>
      <c r="N184" s="80">
        <v>-892.31655339194731</v>
      </c>
      <c r="O184" s="27">
        <v>538.00576412634905</v>
      </c>
      <c r="Q184" s="36">
        <v>-11.81541560867751</v>
      </c>
      <c r="R184" s="25">
        <v>-321.6938652623104</v>
      </c>
      <c r="T184" s="36">
        <v>314.24225687514848</v>
      </c>
      <c r="U184" s="54">
        <v>284.87844965363291</v>
      </c>
      <c r="V184" s="54">
        <v>259.87844965363291</v>
      </c>
      <c r="W184" s="54">
        <v>234.87844965363288</v>
      </c>
      <c r="X184" s="95">
        <v>209.87844965363288</v>
      </c>
      <c r="Y184" s="104">
        <v>-100.00000000000003</v>
      </c>
      <c r="AA184" s="56">
        <v>326.05767248382597</v>
      </c>
      <c r="AB184" s="32">
        <v>296.6938652623104</v>
      </c>
      <c r="AC184" s="32">
        <v>271.6938652623104</v>
      </c>
      <c r="AD184" s="32">
        <v>246.6938652623104</v>
      </c>
      <c r="AE184" s="26">
        <v>221.6938652623104</v>
      </c>
    </row>
    <row r="185" spans="1:31" x14ac:dyDescent="0.2">
      <c r="A185" s="1">
        <v>543</v>
      </c>
      <c r="B185" s="1" t="s">
        <v>178</v>
      </c>
      <c r="C185" s="1">
        <v>1</v>
      </c>
      <c r="D185" s="2">
        <v>41577</v>
      </c>
      <c r="E185" s="2">
        <v>1315</v>
      </c>
      <c r="F185" s="2">
        <v>208.54978246519846</v>
      </c>
      <c r="G185" s="2">
        <v>2720.3051202121765</v>
      </c>
      <c r="H185" s="2">
        <v>2339.5498581475072</v>
      </c>
      <c r="I185" s="117">
        <v>19.5</v>
      </c>
      <c r="J185" s="4">
        <v>7.1999999999999993</v>
      </c>
      <c r="K185" s="15">
        <v>18.605474611393007</v>
      </c>
      <c r="M185" s="78">
        <v>68.039467158429474</v>
      </c>
      <c r="N185" s="80">
        <v>49.433992547036468</v>
      </c>
      <c r="O185" s="27">
        <v>-27.044563437041109</v>
      </c>
      <c r="Q185" s="36">
        <v>62.051761681731278</v>
      </c>
      <c r="R185" s="25">
        <v>43.446287070338272</v>
      </c>
      <c r="T185" s="36">
        <v>22.969281832908592</v>
      </c>
      <c r="U185" s="54">
        <v>43.605474611393007</v>
      </c>
      <c r="V185" s="54">
        <v>62.051761681731278</v>
      </c>
      <c r="W185" s="54">
        <v>62.051761681731278</v>
      </c>
      <c r="X185" s="95">
        <v>62.051761681731278</v>
      </c>
      <c r="Y185" s="104">
        <v>43.446287070338272</v>
      </c>
      <c r="AA185" s="56">
        <v>-39.082479848822686</v>
      </c>
      <c r="AB185" s="32">
        <v>-18.446287070338272</v>
      </c>
      <c r="AC185" s="32">
        <v>0</v>
      </c>
      <c r="AD185" s="32">
        <v>0</v>
      </c>
      <c r="AE185" s="26">
        <v>0</v>
      </c>
    </row>
    <row r="186" spans="1:31" x14ac:dyDescent="0.2">
      <c r="A186" s="1">
        <v>545</v>
      </c>
      <c r="B186" s="1" t="s">
        <v>179</v>
      </c>
      <c r="C186" s="1">
        <v>15</v>
      </c>
      <c r="D186" s="2">
        <v>9389</v>
      </c>
      <c r="E186" s="2">
        <v>307</v>
      </c>
      <c r="F186" s="2">
        <v>145.06201314083611</v>
      </c>
      <c r="G186" s="2">
        <v>3647.9753335935939</v>
      </c>
      <c r="H186" s="2">
        <v>2608.5171911841276</v>
      </c>
      <c r="I186" s="117">
        <v>21</v>
      </c>
      <c r="J186" s="4">
        <v>8.6999999999999993</v>
      </c>
      <c r="K186" s="15">
        <v>31.313183962534893</v>
      </c>
      <c r="M186" s="78">
        <v>-7.7388205889542867</v>
      </c>
      <c r="N186" s="80">
        <v>-39.052004551489176</v>
      </c>
      <c r="O186" s="27">
        <v>26.047034822074284</v>
      </c>
      <c r="Q186" s="36">
        <v>69.240625442026627</v>
      </c>
      <c r="R186" s="25">
        <v>37.927441479491733</v>
      </c>
      <c r="T186" s="36">
        <v>35.676991184050479</v>
      </c>
      <c r="U186" s="54">
        <v>56.313183962534893</v>
      </c>
      <c r="V186" s="54">
        <v>69.240625442026627</v>
      </c>
      <c r="W186" s="54">
        <v>69.240625442026627</v>
      </c>
      <c r="X186" s="95">
        <v>69.240625442026627</v>
      </c>
      <c r="Y186" s="104">
        <v>37.927441479491733</v>
      </c>
      <c r="AA186" s="56">
        <v>-33.563634257976148</v>
      </c>
      <c r="AB186" s="32">
        <v>-12.927441479491733</v>
      </c>
      <c r="AC186" s="32">
        <v>0</v>
      </c>
      <c r="AD186" s="32">
        <v>0</v>
      </c>
      <c r="AE186" s="26">
        <v>0</v>
      </c>
    </row>
    <row r="187" spans="1:31" x14ac:dyDescent="0.2">
      <c r="A187" s="1">
        <v>560</v>
      </c>
      <c r="B187" s="1" t="s">
        <v>180</v>
      </c>
      <c r="C187" s="1">
        <v>7</v>
      </c>
      <c r="D187" s="2">
        <v>16288</v>
      </c>
      <c r="E187" s="2">
        <v>422</v>
      </c>
      <c r="F187" s="2">
        <v>152.69794585043186</v>
      </c>
      <c r="G187" s="2">
        <v>3186.5501242754935</v>
      </c>
      <c r="H187" s="2">
        <v>2183.2144305797951</v>
      </c>
      <c r="I187" s="117">
        <v>20.75</v>
      </c>
      <c r="J187" s="4">
        <v>8.4499999999999993</v>
      </c>
      <c r="K187" s="15">
        <v>238.46400997162186</v>
      </c>
      <c r="M187" s="78">
        <v>278.75062925461373</v>
      </c>
      <c r="N187" s="80">
        <v>40.286619282991865</v>
      </c>
      <c r="O187" s="27">
        <v>-21.556139478614337</v>
      </c>
      <c r="Q187" s="36">
        <v>256.98291779731852</v>
      </c>
      <c r="R187" s="25">
        <v>18.518907825696658</v>
      </c>
      <c r="T187" s="36">
        <v>242.82781719313743</v>
      </c>
      <c r="U187" s="54">
        <v>256.98291779731852</v>
      </c>
      <c r="V187" s="54">
        <v>256.98291779731852</v>
      </c>
      <c r="W187" s="54">
        <v>256.98291779731852</v>
      </c>
      <c r="X187" s="95">
        <v>256.98291779731852</v>
      </c>
      <c r="Y187" s="104">
        <v>18.518907825696658</v>
      </c>
      <c r="AA187" s="56">
        <v>-14.155100604181087</v>
      </c>
      <c r="AB187" s="32">
        <v>0</v>
      </c>
      <c r="AC187" s="32">
        <v>0</v>
      </c>
      <c r="AD187" s="32">
        <v>0</v>
      </c>
      <c r="AE187" s="26">
        <v>0</v>
      </c>
    </row>
    <row r="188" spans="1:31" x14ac:dyDescent="0.2">
      <c r="A188" s="1">
        <v>561</v>
      </c>
      <c r="B188" s="1" t="s">
        <v>181</v>
      </c>
      <c r="C188" s="1">
        <v>2</v>
      </c>
      <c r="D188" s="2">
        <v>1417</v>
      </c>
      <c r="E188" s="2">
        <v>615</v>
      </c>
      <c r="F188" s="2">
        <v>137.12048145534385</v>
      </c>
      <c r="G188" s="2">
        <v>3321.9540849232972</v>
      </c>
      <c r="H188" s="2">
        <v>2188.9401881543922</v>
      </c>
      <c r="I188" s="117">
        <v>19.5</v>
      </c>
      <c r="J188" s="4">
        <v>7.1999999999999993</v>
      </c>
      <c r="K188" s="15">
        <v>28.642970752110095</v>
      </c>
      <c r="M188" s="78">
        <v>23.4616502077319</v>
      </c>
      <c r="N188" s="80">
        <v>-5.1813205443781953</v>
      </c>
      <c r="O188" s="27">
        <v>5.7246244178076919</v>
      </c>
      <c r="Q188" s="36">
        <v>28.18302221882999</v>
      </c>
      <c r="R188" s="25">
        <v>-0.45994853328010521</v>
      </c>
      <c r="T188" s="36">
        <v>33.006777973625681</v>
      </c>
      <c r="U188" s="54">
        <v>28.18302221882999</v>
      </c>
      <c r="V188" s="54">
        <v>28.18302221882999</v>
      </c>
      <c r="W188" s="54">
        <v>28.18302221882999</v>
      </c>
      <c r="X188" s="95">
        <v>28.18302221882999</v>
      </c>
      <c r="Y188" s="104">
        <v>-0.45994853328010521</v>
      </c>
      <c r="AA188" s="56">
        <v>4.8237557547956911</v>
      </c>
      <c r="AB188" s="32">
        <v>0</v>
      </c>
      <c r="AC188" s="32">
        <v>0</v>
      </c>
      <c r="AD188" s="32">
        <v>0</v>
      </c>
      <c r="AE188" s="26">
        <v>0</v>
      </c>
    </row>
    <row r="189" spans="1:31" x14ac:dyDescent="0.2">
      <c r="A189" s="1">
        <v>562</v>
      </c>
      <c r="B189" s="1" t="s">
        <v>182</v>
      </c>
      <c r="C189" s="1">
        <v>6</v>
      </c>
      <c r="D189" s="2">
        <v>9579</v>
      </c>
      <c r="E189" s="2">
        <v>414</v>
      </c>
      <c r="F189" s="2">
        <v>149.06572742614838</v>
      </c>
      <c r="G189" s="2">
        <v>3718.8797325268379</v>
      </c>
      <c r="H189" s="2">
        <v>2231.4578077628103</v>
      </c>
      <c r="I189" s="117">
        <v>22.25</v>
      </c>
      <c r="J189" s="4">
        <v>9.9499999999999993</v>
      </c>
      <c r="K189" s="15">
        <v>28.738394410447118</v>
      </c>
      <c r="M189" s="78">
        <v>217.80617245578136</v>
      </c>
      <c r="N189" s="80">
        <v>189.06777804533425</v>
      </c>
      <c r="O189" s="27">
        <v>-110.82483473601977</v>
      </c>
      <c r="Q189" s="36">
        <v>107.13093325691726</v>
      </c>
      <c r="R189" s="25">
        <v>78.392538846470146</v>
      </c>
      <c r="T189" s="36">
        <v>33.1022016319627</v>
      </c>
      <c r="U189" s="54">
        <v>53.738394410447114</v>
      </c>
      <c r="V189" s="54">
        <v>78.738394410447114</v>
      </c>
      <c r="W189" s="54">
        <v>103.73839441044711</v>
      </c>
      <c r="X189" s="95">
        <v>107.13093325691726</v>
      </c>
      <c r="Y189" s="104">
        <v>78.392538846470146</v>
      </c>
      <c r="AA189" s="56">
        <v>-74.02873162495456</v>
      </c>
      <c r="AB189" s="32">
        <v>-53.392538846470146</v>
      </c>
      <c r="AC189" s="32">
        <v>-28.392538846470146</v>
      </c>
      <c r="AD189" s="32">
        <v>-3.3925388464701456</v>
      </c>
      <c r="AE189" s="26">
        <v>0</v>
      </c>
    </row>
    <row r="190" spans="1:31" x14ac:dyDescent="0.2">
      <c r="A190" s="1">
        <v>563</v>
      </c>
      <c r="B190" s="1" t="s">
        <v>183</v>
      </c>
      <c r="C190" s="1">
        <v>17</v>
      </c>
      <c r="D190" s="2">
        <v>7725</v>
      </c>
      <c r="E190" s="2">
        <v>308</v>
      </c>
      <c r="F190" s="2">
        <v>141.99521241074638</v>
      </c>
      <c r="G190" s="2">
        <v>3726.7995268444661</v>
      </c>
      <c r="H190" s="2">
        <v>2504.3787300735926</v>
      </c>
      <c r="I190" s="117">
        <v>21.75</v>
      </c>
      <c r="J190" s="4">
        <v>9.4499999999999993</v>
      </c>
      <c r="K190" s="15">
        <v>247.38363026556942</v>
      </c>
      <c r="M190" s="78">
        <v>62.113845364735596</v>
      </c>
      <c r="N190" s="80">
        <v>-185.26978490083383</v>
      </c>
      <c r="O190" s="27">
        <v>113.77770303168107</v>
      </c>
      <c r="Q190" s="36">
        <v>239.21148752347261</v>
      </c>
      <c r="R190" s="25">
        <v>-8.1721427420968098</v>
      </c>
      <c r="T190" s="36">
        <v>251.74743748708499</v>
      </c>
      <c r="U190" s="54">
        <v>239.21148752347261</v>
      </c>
      <c r="V190" s="54">
        <v>239.21148752347261</v>
      </c>
      <c r="W190" s="54">
        <v>239.21148752347261</v>
      </c>
      <c r="X190" s="95">
        <v>239.21148752347261</v>
      </c>
      <c r="Y190" s="104">
        <v>-8.1721427420968098</v>
      </c>
      <c r="AA190" s="56">
        <v>12.535949963612381</v>
      </c>
      <c r="AB190" s="32">
        <v>0</v>
      </c>
      <c r="AC190" s="32">
        <v>0</v>
      </c>
      <c r="AD190" s="32">
        <v>0</v>
      </c>
      <c r="AE190" s="26">
        <v>0</v>
      </c>
    </row>
    <row r="191" spans="1:31" x14ac:dyDescent="0.2">
      <c r="A191" s="1">
        <v>564</v>
      </c>
      <c r="B191" s="1" t="s">
        <v>184</v>
      </c>
      <c r="C191" s="1">
        <v>17</v>
      </c>
      <c r="D191" s="2">
        <v>196291</v>
      </c>
      <c r="E191" s="2">
        <v>4246</v>
      </c>
      <c r="F191" s="2">
        <v>174.66268904893192</v>
      </c>
      <c r="G191" s="2">
        <v>2826.0984770653836</v>
      </c>
      <c r="H191" s="2">
        <v>2407.2601692135008</v>
      </c>
      <c r="I191" s="117">
        <v>20</v>
      </c>
      <c r="J191" s="4">
        <v>7.6999999999999993</v>
      </c>
      <c r="K191" s="15">
        <v>137.51122343697924</v>
      </c>
      <c r="M191" s="78">
        <v>162.4873510962052</v>
      </c>
      <c r="N191" s="80">
        <v>24.976127659225966</v>
      </c>
      <c r="O191" s="27">
        <v>-12.369844504354793</v>
      </c>
      <c r="Q191" s="36">
        <v>111.71189622197785</v>
      </c>
      <c r="R191" s="25">
        <v>-25.799327215001384</v>
      </c>
      <c r="T191" s="36">
        <v>141.87503065849484</v>
      </c>
      <c r="U191" s="54">
        <v>112.51122343697924</v>
      </c>
      <c r="V191" s="54">
        <v>111.71189622197785</v>
      </c>
      <c r="W191" s="54">
        <v>111.71189622197785</v>
      </c>
      <c r="X191" s="95">
        <v>111.71189622197785</v>
      </c>
      <c r="Y191" s="104">
        <v>-25.799327215001384</v>
      </c>
      <c r="AA191" s="56">
        <v>30.163134436516984</v>
      </c>
      <c r="AB191" s="32">
        <v>0.79932721500138371</v>
      </c>
      <c r="AC191" s="32">
        <v>0</v>
      </c>
      <c r="AD191" s="32">
        <v>0</v>
      </c>
      <c r="AE191" s="26">
        <v>0</v>
      </c>
    </row>
    <row r="192" spans="1:31" x14ac:dyDescent="0.2">
      <c r="A192" s="1">
        <v>576</v>
      </c>
      <c r="B192" s="1" t="s">
        <v>185</v>
      </c>
      <c r="C192" s="1">
        <v>7</v>
      </c>
      <c r="D192" s="2">
        <v>3197</v>
      </c>
      <c r="E192" s="2">
        <v>825</v>
      </c>
      <c r="F192" s="2">
        <v>139.21557207008007</v>
      </c>
      <c r="G192" s="2">
        <v>4127.5592983896267</v>
      </c>
      <c r="H192" s="2">
        <v>2084.2163446693226</v>
      </c>
      <c r="I192" s="117">
        <v>21</v>
      </c>
      <c r="J192" s="4">
        <v>8.6999999999999993</v>
      </c>
      <c r="K192" s="15">
        <v>381.96770603312689</v>
      </c>
      <c r="M192" s="78">
        <v>172.76667595455504</v>
      </c>
      <c r="N192" s="80">
        <v>-209.20103007857185</v>
      </c>
      <c r="O192" s="27">
        <v>128.13645013832388</v>
      </c>
      <c r="Q192" s="36">
        <v>243.64971001372226</v>
      </c>
      <c r="R192" s="25">
        <v>-138.31799601940463</v>
      </c>
      <c r="T192" s="36">
        <v>386.33151325464246</v>
      </c>
      <c r="U192" s="54">
        <v>356.96770603312689</v>
      </c>
      <c r="V192" s="54">
        <v>331.96770603312689</v>
      </c>
      <c r="W192" s="54">
        <v>306.96770603312689</v>
      </c>
      <c r="X192" s="95">
        <v>281.96770603312689</v>
      </c>
      <c r="Y192" s="104">
        <v>-100</v>
      </c>
      <c r="AA192" s="56">
        <v>142.6818032409202</v>
      </c>
      <c r="AB192" s="32">
        <v>113.31799601940463</v>
      </c>
      <c r="AC192" s="32">
        <v>88.317996019404632</v>
      </c>
      <c r="AD192" s="32">
        <v>63.317996019404632</v>
      </c>
      <c r="AE192" s="26">
        <v>38.317996019404632</v>
      </c>
    </row>
    <row r="193" spans="1:31" x14ac:dyDescent="0.2">
      <c r="A193" s="1">
        <v>577</v>
      </c>
      <c r="B193" s="1" t="s">
        <v>186</v>
      </c>
      <c r="C193" s="1">
        <v>2</v>
      </c>
      <c r="D193" s="2">
        <v>10628</v>
      </c>
      <c r="E193" s="2">
        <v>1054</v>
      </c>
      <c r="F193" s="2">
        <v>180.54458135593597</v>
      </c>
      <c r="G193" s="2">
        <v>3043.5832600089129</v>
      </c>
      <c r="H193" s="2">
        <v>2413.906736359439</v>
      </c>
      <c r="I193" s="117">
        <v>20.75</v>
      </c>
      <c r="J193" s="4">
        <v>8.4499999999999993</v>
      </c>
      <c r="K193" s="15">
        <v>-206.16879818734259</v>
      </c>
      <c r="M193" s="78">
        <v>-16.232860582539775</v>
      </c>
      <c r="N193" s="80">
        <v>189.9359376048028</v>
      </c>
      <c r="O193" s="27">
        <v>-111.3457304717009</v>
      </c>
      <c r="Q193" s="36">
        <v>-95.235648232960131</v>
      </c>
      <c r="R193" s="25">
        <v>110.93314995438246</v>
      </c>
      <c r="T193" s="36">
        <v>-201.80499096582702</v>
      </c>
      <c r="U193" s="54">
        <v>-181.16879818734259</v>
      </c>
      <c r="V193" s="54">
        <v>-156.16879818734259</v>
      </c>
      <c r="W193" s="54">
        <v>-131.16879818734259</v>
      </c>
      <c r="X193" s="95">
        <v>-106.16879818734259</v>
      </c>
      <c r="Y193" s="104">
        <v>100</v>
      </c>
      <c r="AA193" s="56">
        <v>-106.56934273286689</v>
      </c>
      <c r="AB193" s="32">
        <v>-85.933149954382458</v>
      </c>
      <c r="AC193" s="32">
        <v>-60.933149954382458</v>
      </c>
      <c r="AD193" s="32">
        <v>-35.933149954382458</v>
      </c>
      <c r="AE193" s="26">
        <v>-10.933149954382458</v>
      </c>
    </row>
    <row r="194" spans="1:31" x14ac:dyDescent="0.2">
      <c r="A194" s="1">
        <v>578</v>
      </c>
      <c r="B194" s="1" t="s">
        <v>187</v>
      </c>
      <c r="C194" s="1">
        <v>18</v>
      </c>
      <c r="D194" s="2">
        <v>3564</v>
      </c>
      <c r="E194" s="2">
        <v>262</v>
      </c>
      <c r="F194" s="2">
        <v>130.87649114281419</v>
      </c>
      <c r="G194" s="2">
        <v>4059.1538878785395</v>
      </c>
      <c r="H194" s="2">
        <v>2450.4431372497543</v>
      </c>
      <c r="I194" s="117">
        <v>22</v>
      </c>
      <c r="J194" s="4">
        <v>9.6999999999999993</v>
      </c>
      <c r="K194" s="15">
        <v>301.88584494030636</v>
      </c>
      <c r="M194" s="78">
        <v>90.403491095510844</v>
      </c>
      <c r="N194" s="80">
        <v>-211.48235384479551</v>
      </c>
      <c r="O194" s="27">
        <v>129.50524439805807</v>
      </c>
      <c r="Q194" s="36">
        <v>198.43038509870743</v>
      </c>
      <c r="R194" s="25">
        <v>-103.45545984159892</v>
      </c>
      <c r="T194" s="36">
        <v>306.24965216182193</v>
      </c>
      <c r="U194" s="54">
        <v>276.88584494030636</v>
      </c>
      <c r="V194" s="54">
        <v>251.88584494030636</v>
      </c>
      <c r="W194" s="54">
        <v>226.88584494030636</v>
      </c>
      <c r="X194" s="95">
        <v>201.88584494030636</v>
      </c>
      <c r="Y194" s="104">
        <v>-100</v>
      </c>
      <c r="AA194" s="56">
        <v>107.81926706311449</v>
      </c>
      <c r="AB194" s="32">
        <v>78.455459841598923</v>
      </c>
      <c r="AC194" s="32">
        <v>53.455459841598923</v>
      </c>
      <c r="AD194" s="32">
        <v>28.455459841598923</v>
      </c>
      <c r="AE194" s="26">
        <v>3.4554598415989233</v>
      </c>
    </row>
    <row r="195" spans="1:31" x14ac:dyDescent="0.2">
      <c r="A195" s="1">
        <v>580</v>
      </c>
      <c r="B195" s="1" t="s">
        <v>188</v>
      </c>
      <c r="C195" s="1">
        <v>9</v>
      </c>
      <c r="D195" s="2">
        <v>5373</v>
      </c>
      <c r="E195" s="2">
        <v>2634</v>
      </c>
      <c r="F195" s="2">
        <v>142.35170192526419</v>
      </c>
      <c r="G195" s="2">
        <v>4186.1299553134595</v>
      </c>
      <c r="H195" s="2">
        <v>1862.9297111899436</v>
      </c>
      <c r="I195" s="117">
        <v>19.5</v>
      </c>
      <c r="J195" s="4">
        <v>7.1999999999999993</v>
      </c>
      <c r="K195" s="15">
        <v>224.73211201209224</v>
      </c>
      <c r="M195" s="78">
        <v>-31.635114438215865</v>
      </c>
      <c r="N195" s="80">
        <v>-256.36722645030812</v>
      </c>
      <c r="O195" s="27">
        <v>156.43616796136564</v>
      </c>
      <c r="Q195" s="36">
        <v>51.662737387990468</v>
      </c>
      <c r="R195" s="25">
        <v>-173.06937462410178</v>
      </c>
      <c r="T195" s="36">
        <v>229.09591923360784</v>
      </c>
      <c r="U195" s="54">
        <v>199.73211201209224</v>
      </c>
      <c r="V195" s="54">
        <v>174.73211201209224</v>
      </c>
      <c r="W195" s="54">
        <v>149.73211201209224</v>
      </c>
      <c r="X195" s="95">
        <v>124.73211201209224</v>
      </c>
      <c r="Y195" s="104">
        <v>-100</v>
      </c>
      <c r="AA195" s="56">
        <v>177.43318184561738</v>
      </c>
      <c r="AB195" s="32">
        <v>148.06937462410178</v>
      </c>
      <c r="AC195" s="32">
        <v>123.06937462410178</v>
      </c>
      <c r="AD195" s="32">
        <v>98.069374624101783</v>
      </c>
      <c r="AE195" s="26">
        <v>73.069374624101783</v>
      </c>
    </row>
    <row r="196" spans="1:31" x14ac:dyDescent="0.2">
      <c r="A196" s="1">
        <v>581</v>
      </c>
      <c r="B196" s="1" t="s">
        <v>189</v>
      </c>
      <c r="C196" s="1">
        <v>6</v>
      </c>
      <c r="D196" s="2">
        <v>6808</v>
      </c>
      <c r="E196" s="2">
        <v>1096</v>
      </c>
      <c r="F196" s="2">
        <v>143.27376852114486</v>
      </c>
      <c r="G196" s="2">
        <v>3703.7806424866558</v>
      </c>
      <c r="H196" s="2">
        <v>2067.1289260504086</v>
      </c>
      <c r="I196" s="117">
        <v>21</v>
      </c>
      <c r="J196" s="4">
        <v>8.6999999999999993</v>
      </c>
      <c r="K196" s="15">
        <v>255.90816156995461</v>
      </c>
      <c r="M196" s="78">
        <v>129.07215846840916</v>
      </c>
      <c r="N196" s="80">
        <v>-126.83600310154546</v>
      </c>
      <c r="O196" s="27">
        <v>78.717433952108024</v>
      </c>
      <c r="Q196" s="36">
        <v>236.93104460618494</v>
      </c>
      <c r="R196" s="25">
        <v>-18.977116963769674</v>
      </c>
      <c r="T196" s="36">
        <v>260.27196879147021</v>
      </c>
      <c r="U196" s="54">
        <v>236.93104460618494</v>
      </c>
      <c r="V196" s="54">
        <v>236.93104460618494</v>
      </c>
      <c r="W196" s="54">
        <v>236.93104460618494</v>
      </c>
      <c r="X196" s="95">
        <v>236.93104460618494</v>
      </c>
      <c r="Y196" s="104">
        <v>-18.977116963769674</v>
      </c>
      <c r="AA196" s="56">
        <v>23.340924185285274</v>
      </c>
      <c r="AB196" s="32">
        <v>0</v>
      </c>
      <c r="AC196" s="32">
        <v>0</v>
      </c>
      <c r="AD196" s="32">
        <v>0</v>
      </c>
      <c r="AE196" s="26">
        <v>0</v>
      </c>
    </row>
    <row r="197" spans="1:31" x14ac:dyDescent="0.2">
      <c r="A197" s="1">
        <v>583</v>
      </c>
      <c r="B197" s="1" t="s">
        <v>190</v>
      </c>
      <c r="C197" s="1">
        <v>19</v>
      </c>
      <c r="D197" s="2">
        <v>947</v>
      </c>
      <c r="E197" s="2">
        <v>2250</v>
      </c>
      <c r="F197" s="2">
        <v>148.54643955741241</v>
      </c>
      <c r="G197" s="2">
        <v>5398.1332884579488</v>
      </c>
      <c r="H197" s="2">
        <v>3081.9567796011556</v>
      </c>
      <c r="I197" s="117">
        <v>21.5</v>
      </c>
      <c r="J197" s="4">
        <v>9.1999999999999993</v>
      </c>
      <c r="K197" s="15">
        <v>691.93595276423628</v>
      </c>
      <c r="M197" s="78">
        <v>1504.1546821960783</v>
      </c>
      <c r="N197" s="80">
        <v>812.21872943184201</v>
      </c>
      <c r="O197" s="27">
        <v>-484.71540556792445</v>
      </c>
      <c r="Q197" s="36">
        <v>521.47927886106163</v>
      </c>
      <c r="R197" s="25">
        <v>-170.45667390317465</v>
      </c>
      <c r="T197" s="36">
        <v>696.29975998575185</v>
      </c>
      <c r="U197" s="54">
        <v>666.93595276423628</v>
      </c>
      <c r="V197" s="54">
        <v>641.93595276423628</v>
      </c>
      <c r="W197" s="54">
        <v>616.93595276423628</v>
      </c>
      <c r="X197" s="95">
        <v>591.93595276423628</v>
      </c>
      <c r="Y197" s="104">
        <v>-100</v>
      </c>
      <c r="AA197" s="56">
        <v>174.82048112469022</v>
      </c>
      <c r="AB197" s="32">
        <v>145.45667390317465</v>
      </c>
      <c r="AC197" s="32">
        <v>120.45667390317465</v>
      </c>
      <c r="AD197" s="32">
        <v>95.456673903174647</v>
      </c>
      <c r="AE197" s="26">
        <v>70.456673903174647</v>
      </c>
    </row>
    <row r="198" spans="1:31" x14ac:dyDescent="0.2">
      <c r="A198" s="1">
        <v>584</v>
      </c>
      <c r="B198" s="1" t="s">
        <v>191</v>
      </c>
      <c r="C198" s="1">
        <v>16</v>
      </c>
      <c r="D198" s="2">
        <v>2893</v>
      </c>
      <c r="E198" s="2">
        <v>983</v>
      </c>
      <c r="F198" s="2">
        <v>113.64212466874065</v>
      </c>
      <c r="G198" s="2">
        <v>3293.8594283762441</v>
      </c>
      <c r="H198" s="2">
        <v>2727.4692341824366</v>
      </c>
      <c r="I198" s="117">
        <v>21</v>
      </c>
      <c r="J198" s="4">
        <v>8.6999999999999993</v>
      </c>
      <c r="K198" s="15">
        <v>647.99259506585975</v>
      </c>
      <c r="M198" s="78">
        <v>460.42099854169339</v>
      </c>
      <c r="N198" s="80">
        <v>-187.57159652416635</v>
      </c>
      <c r="O198" s="27">
        <v>115.15879000568063</v>
      </c>
      <c r="Q198" s="36">
        <v>665.6271295914039</v>
      </c>
      <c r="R198" s="25">
        <v>17.634534525544154</v>
      </c>
      <c r="T198" s="36">
        <v>652.35640228737532</v>
      </c>
      <c r="U198" s="54">
        <v>665.6271295914039</v>
      </c>
      <c r="V198" s="54">
        <v>665.6271295914039</v>
      </c>
      <c r="W198" s="54">
        <v>665.6271295914039</v>
      </c>
      <c r="X198" s="95">
        <v>665.6271295914039</v>
      </c>
      <c r="Y198" s="104">
        <v>17.634534525544154</v>
      </c>
      <c r="AA198" s="56">
        <v>-13.270727304028583</v>
      </c>
      <c r="AB198" s="32">
        <v>0</v>
      </c>
      <c r="AC198" s="32">
        <v>0</v>
      </c>
      <c r="AD198" s="32">
        <v>0</v>
      </c>
      <c r="AE198" s="26">
        <v>0</v>
      </c>
    </row>
    <row r="199" spans="1:31" x14ac:dyDescent="0.2">
      <c r="A199" s="1">
        <v>588</v>
      </c>
      <c r="B199" s="1" t="s">
        <v>192</v>
      </c>
      <c r="C199" s="1">
        <v>10</v>
      </c>
      <c r="D199" s="2">
        <v>1832</v>
      </c>
      <c r="E199" s="2">
        <v>257</v>
      </c>
      <c r="F199" s="2">
        <v>118.72208000803091</v>
      </c>
      <c r="G199" s="2">
        <v>3992.736944010257</v>
      </c>
      <c r="H199" s="2">
        <v>2417.6843789633208</v>
      </c>
      <c r="I199" s="117">
        <v>21</v>
      </c>
      <c r="J199" s="4">
        <v>8.6999999999999993</v>
      </c>
      <c r="K199" s="15">
        <v>52.738666628257342</v>
      </c>
      <c r="M199" s="78">
        <v>-196.80504474439749</v>
      </c>
      <c r="N199" s="80">
        <v>-249.54371137265483</v>
      </c>
      <c r="O199" s="27">
        <v>152.34205891477367</v>
      </c>
      <c r="Q199" s="36">
        <v>-74.301211728409385</v>
      </c>
      <c r="R199" s="25">
        <v>-127.03987835666672</v>
      </c>
      <c r="T199" s="36">
        <v>57.102473849772927</v>
      </c>
      <c r="U199" s="54">
        <v>27.738666628257334</v>
      </c>
      <c r="V199" s="54">
        <v>2.7386666282573344</v>
      </c>
      <c r="W199" s="54">
        <v>-22.261333371742666</v>
      </c>
      <c r="X199" s="95">
        <v>-47.261333371742666</v>
      </c>
      <c r="Y199" s="104">
        <v>-100</v>
      </c>
      <c r="AA199" s="56">
        <v>131.40368557818232</v>
      </c>
      <c r="AB199" s="32">
        <v>102.03987835666672</v>
      </c>
      <c r="AC199" s="32">
        <v>77.039878356666719</v>
      </c>
      <c r="AD199" s="32">
        <v>52.039878356666719</v>
      </c>
      <c r="AE199" s="26">
        <v>27.039878356666719</v>
      </c>
    </row>
    <row r="200" spans="1:31" x14ac:dyDescent="0.2">
      <c r="A200" s="1">
        <v>592</v>
      </c>
      <c r="B200" s="1" t="s">
        <v>193</v>
      </c>
      <c r="C200" s="1">
        <v>13</v>
      </c>
      <c r="D200" s="2">
        <v>4081</v>
      </c>
      <c r="E200" s="2">
        <v>1817</v>
      </c>
      <c r="F200" s="2">
        <v>138.57062090434076</v>
      </c>
      <c r="G200" s="2">
        <v>2958.7444286143482</v>
      </c>
      <c r="H200" s="2">
        <v>2584.3852886237055</v>
      </c>
      <c r="I200" s="117">
        <v>21.25</v>
      </c>
      <c r="J200" s="4">
        <v>8.9499999999999993</v>
      </c>
      <c r="K200" s="15">
        <v>391.31471858037764</v>
      </c>
      <c r="M200" s="78">
        <v>53.313345633871414</v>
      </c>
      <c r="N200" s="80">
        <v>-338.00137294650625</v>
      </c>
      <c r="O200" s="27">
        <v>205.41665585908453</v>
      </c>
      <c r="Q200" s="36">
        <v>279.44008445291587</v>
      </c>
      <c r="R200" s="25">
        <v>-111.87463412746177</v>
      </c>
      <c r="T200" s="36">
        <v>395.67852580189322</v>
      </c>
      <c r="U200" s="54">
        <v>366.31471858037764</v>
      </c>
      <c r="V200" s="54">
        <v>341.31471858037764</v>
      </c>
      <c r="W200" s="54">
        <v>316.31471858037764</v>
      </c>
      <c r="X200" s="95">
        <v>291.31471858037764</v>
      </c>
      <c r="Y200" s="104">
        <v>-100</v>
      </c>
      <c r="AA200" s="56">
        <v>116.23844134897735</v>
      </c>
      <c r="AB200" s="32">
        <v>86.874634127461775</v>
      </c>
      <c r="AC200" s="32">
        <v>61.874634127461775</v>
      </c>
      <c r="AD200" s="32">
        <v>36.874634127461775</v>
      </c>
      <c r="AE200" s="26">
        <v>11.874634127461775</v>
      </c>
    </row>
    <row r="201" spans="1:31" x14ac:dyDescent="0.2">
      <c r="A201" s="1">
        <v>593</v>
      </c>
      <c r="B201" s="1" t="s">
        <v>194</v>
      </c>
      <c r="C201" s="1">
        <v>10</v>
      </c>
      <c r="D201" s="2">
        <v>19051</v>
      </c>
      <c r="E201" s="2">
        <v>-118</v>
      </c>
      <c r="F201" s="2">
        <v>157.76163493866437</v>
      </c>
      <c r="G201" s="2">
        <v>4243.7752703757551</v>
      </c>
      <c r="H201" s="2">
        <v>1947.7324181197685</v>
      </c>
      <c r="I201" s="117">
        <v>22</v>
      </c>
      <c r="J201" s="4">
        <v>9.6999999999999993</v>
      </c>
      <c r="K201" s="15">
        <v>147.5577319709723</v>
      </c>
      <c r="M201" s="78">
        <v>205.23869491549664</v>
      </c>
      <c r="N201" s="80">
        <v>57.680962944524339</v>
      </c>
      <c r="O201" s="27">
        <v>-31.992745675533822</v>
      </c>
      <c r="Q201" s="36">
        <v>210.51992546023385</v>
      </c>
      <c r="R201" s="25">
        <v>62.962193489261551</v>
      </c>
      <c r="T201" s="36">
        <v>151.9215391924879</v>
      </c>
      <c r="U201" s="54">
        <v>172.5577319709723</v>
      </c>
      <c r="V201" s="54">
        <v>197.5577319709723</v>
      </c>
      <c r="W201" s="54">
        <v>210.51992546023385</v>
      </c>
      <c r="X201" s="95">
        <v>210.51992546023385</v>
      </c>
      <c r="Y201" s="104">
        <v>62.962193489261551</v>
      </c>
      <c r="AA201" s="56">
        <v>-58.598386267745951</v>
      </c>
      <c r="AB201" s="32">
        <v>-37.962193489261551</v>
      </c>
      <c r="AC201" s="32">
        <v>-12.962193489261551</v>
      </c>
      <c r="AD201" s="32">
        <v>0</v>
      </c>
      <c r="AE201" s="26">
        <v>0</v>
      </c>
    </row>
    <row r="202" spans="1:31" x14ac:dyDescent="0.2">
      <c r="A202" s="1">
        <v>595</v>
      </c>
      <c r="B202" s="1" t="s">
        <v>195</v>
      </c>
      <c r="C202" s="1">
        <v>11</v>
      </c>
      <c r="D202" s="2">
        <v>4787</v>
      </c>
      <c r="E202" s="2">
        <v>-304</v>
      </c>
      <c r="F202" s="2">
        <v>120.91495334380714</v>
      </c>
      <c r="G202" s="2">
        <v>4824.7905026026347</v>
      </c>
      <c r="H202" s="2">
        <v>2228.266084511019</v>
      </c>
      <c r="I202" s="117">
        <v>20.75</v>
      </c>
      <c r="J202" s="4">
        <v>8.4499999999999993</v>
      </c>
      <c r="K202" s="15">
        <v>25.872070598197748</v>
      </c>
      <c r="M202" s="78">
        <v>182.7066555776432</v>
      </c>
      <c r="N202" s="80">
        <v>156.83458497944545</v>
      </c>
      <c r="O202" s="27">
        <v>-91.484918896486505</v>
      </c>
      <c r="Q202" s="36">
        <v>134.61072963282564</v>
      </c>
      <c r="R202" s="25">
        <v>108.73865903462789</v>
      </c>
      <c r="T202" s="36">
        <v>30.235877819713334</v>
      </c>
      <c r="U202" s="54">
        <v>50.872070598197752</v>
      </c>
      <c r="V202" s="54">
        <v>75.872070598197752</v>
      </c>
      <c r="W202" s="54">
        <v>100.87207059819775</v>
      </c>
      <c r="X202" s="95">
        <v>125.87207059819775</v>
      </c>
      <c r="Y202" s="104">
        <v>100</v>
      </c>
      <c r="AA202" s="56">
        <v>-104.3748518131123</v>
      </c>
      <c r="AB202" s="32">
        <v>-83.738659034627887</v>
      </c>
      <c r="AC202" s="32">
        <v>-58.738659034627887</v>
      </c>
      <c r="AD202" s="32">
        <v>-33.738659034627887</v>
      </c>
      <c r="AE202" s="26">
        <v>-8.7386590346278865</v>
      </c>
    </row>
    <row r="203" spans="1:31" x14ac:dyDescent="0.2">
      <c r="A203" s="1">
        <v>598</v>
      </c>
      <c r="B203" s="1" t="s">
        <v>196</v>
      </c>
      <c r="C203" s="1">
        <v>15</v>
      </c>
      <c r="D203" s="2">
        <v>19577</v>
      </c>
      <c r="E203" s="2">
        <v>4219</v>
      </c>
      <c r="F203" s="2">
        <v>175.93899237019386</v>
      </c>
      <c r="G203" s="2">
        <v>3422.4675282734265</v>
      </c>
      <c r="H203" s="2">
        <v>2610.5541507145513</v>
      </c>
      <c r="I203" s="117">
        <v>21.25</v>
      </c>
      <c r="J203" s="4">
        <v>8.9499999999999993</v>
      </c>
      <c r="K203" s="15">
        <v>35.60569957927715</v>
      </c>
      <c r="M203" s="78">
        <v>22.169661368702606</v>
      </c>
      <c r="N203" s="80">
        <v>-13.436038210574544</v>
      </c>
      <c r="O203" s="27">
        <v>10.677455017525503</v>
      </c>
      <c r="Q203" s="36">
        <v>18.965918897330738</v>
      </c>
      <c r="R203" s="25">
        <v>-16.639780681946412</v>
      </c>
      <c r="T203" s="36">
        <v>39.969506800792736</v>
      </c>
      <c r="U203" s="54">
        <v>18.965918897330738</v>
      </c>
      <c r="V203" s="54">
        <v>18.965918897330738</v>
      </c>
      <c r="W203" s="54">
        <v>18.965918897330738</v>
      </c>
      <c r="X203" s="95">
        <v>18.965918897330738</v>
      </c>
      <c r="Y203" s="104">
        <v>-16.639780681946412</v>
      </c>
      <c r="AA203" s="56">
        <v>21.003587903461998</v>
      </c>
      <c r="AB203" s="32">
        <v>0</v>
      </c>
      <c r="AC203" s="32">
        <v>0</v>
      </c>
      <c r="AD203" s="32">
        <v>0</v>
      </c>
      <c r="AE203" s="26">
        <v>0</v>
      </c>
    </row>
    <row r="204" spans="1:31" x14ac:dyDescent="0.2">
      <c r="A204" s="1">
        <v>599</v>
      </c>
      <c r="B204" s="1" t="s">
        <v>197</v>
      </c>
      <c r="C204" s="1">
        <v>15</v>
      </c>
      <c r="D204" s="2">
        <v>11060</v>
      </c>
      <c r="E204" s="2">
        <v>1129</v>
      </c>
      <c r="F204" s="2">
        <v>143.6466171216866</v>
      </c>
      <c r="G204" s="2">
        <v>2950.6498356844713</v>
      </c>
      <c r="H204" s="2">
        <v>2582.5802860539052</v>
      </c>
      <c r="I204" s="117">
        <v>20.5</v>
      </c>
      <c r="J204" s="4">
        <v>8.1999999999999993</v>
      </c>
      <c r="K204" s="15">
        <v>-32.938220309678059</v>
      </c>
      <c r="M204" s="78">
        <v>198.72232248972966</v>
      </c>
      <c r="N204" s="80">
        <v>231.66054279940772</v>
      </c>
      <c r="O204" s="27">
        <v>-136.38049358846385</v>
      </c>
      <c r="Q204" s="36">
        <v>164.1500151293605</v>
      </c>
      <c r="R204" s="25">
        <v>197.08823543903856</v>
      </c>
      <c r="T204" s="36">
        <v>-28.574413088162473</v>
      </c>
      <c r="U204" s="54">
        <v>-7.9382203096780586</v>
      </c>
      <c r="V204" s="54">
        <v>17.061779690321941</v>
      </c>
      <c r="W204" s="54">
        <v>42.061779690321941</v>
      </c>
      <c r="X204" s="95">
        <v>67.061779690321941</v>
      </c>
      <c r="Y204" s="104">
        <v>100</v>
      </c>
      <c r="AA204" s="56">
        <v>-192.72442821752298</v>
      </c>
      <c r="AB204" s="32">
        <v>-172.08823543903856</v>
      </c>
      <c r="AC204" s="32">
        <v>-147.08823543903856</v>
      </c>
      <c r="AD204" s="32">
        <v>-122.08823543903856</v>
      </c>
      <c r="AE204" s="26">
        <v>-97.088235439038556</v>
      </c>
    </row>
    <row r="205" spans="1:31" x14ac:dyDescent="0.2">
      <c r="A205" s="1">
        <v>601</v>
      </c>
      <c r="B205" s="1" t="s">
        <v>198</v>
      </c>
      <c r="C205" s="1">
        <v>13</v>
      </c>
      <c r="D205" s="2">
        <v>4261</v>
      </c>
      <c r="E205" s="2">
        <v>2135</v>
      </c>
      <c r="F205" s="2">
        <v>123.75531079801571</v>
      </c>
      <c r="G205" s="2">
        <v>3850.9570526251609</v>
      </c>
      <c r="H205" s="2">
        <v>2772.585656813917</v>
      </c>
      <c r="I205" s="117">
        <v>21</v>
      </c>
      <c r="J205" s="4">
        <v>8.6999999999999993</v>
      </c>
      <c r="K205" s="15">
        <v>237.16479456118435</v>
      </c>
      <c r="M205" s="78">
        <v>-151.23209921741469</v>
      </c>
      <c r="N205" s="80">
        <v>-388.39689377859906</v>
      </c>
      <c r="O205" s="27">
        <v>235.65396835834019</v>
      </c>
      <c r="Q205" s="36">
        <v>137.82983900851647</v>
      </c>
      <c r="R205" s="25">
        <v>-99.334955552667878</v>
      </c>
      <c r="T205" s="36">
        <v>241.52860178269992</v>
      </c>
      <c r="U205" s="54">
        <v>212.16479456118435</v>
      </c>
      <c r="V205" s="54">
        <v>187.16479456118435</v>
      </c>
      <c r="W205" s="54">
        <v>162.16479456118435</v>
      </c>
      <c r="X205" s="95">
        <v>137.82983900851647</v>
      </c>
      <c r="Y205" s="104">
        <v>-99.334955552667878</v>
      </c>
      <c r="AA205" s="56">
        <v>103.69876277418345</v>
      </c>
      <c r="AB205" s="32">
        <v>74.334955552667878</v>
      </c>
      <c r="AC205" s="32">
        <v>49.334955552667878</v>
      </c>
      <c r="AD205" s="32">
        <v>24.334955552667878</v>
      </c>
      <c r="AE205" s="26">
        <v>0</v>
      </c>
    </row>
    <row r="206" spans="1:31" x14ac:dyDescent="0.2">
      <c r="A206" s="1">
        <v>604</v>
      </c>
      <c r="B206" s="1" t="s">
        <v>199</v>
      </c>
      <c r="C206" s="1">
        <v>6</v>
      </c>
      <c r="D206" s="2">
        <v>18689</v>
      </c>
      <c r="E206" s="2">
        <v>2440</v>
      </c>
      <c r="F206" s="2">
        <v>206.49374275999565</v>
      </c>
      <c r="G206" s="2">
        <v>2512.3370889233888</v>
      </c>
      <c r="H206" s="2">
        <v>2505.2495960221104</v>
      </c>
      <c r="I206" s="117">
        <v>20</v>
      </c>
      <c r="J206" s="4">
        <v>7.6999999999999993</v>
      </c>
      <c r="K206" s="15">
        <v>-70.787354427023132</v>
      </c>
      <c r="M206" s="78">
        <v>-160.57486277929053</v>
      </c>
      <c r="N206" s="80">
        <v>-89.787508352267395</v>
      </c>
      <c r="O206" s="27">
        <v>56.488337102541202</v>
      </c>
      <c r="Q206" s="36">
        <v>-85.251148766710486</v>
      </c>
      <c r="R206" s="25">
        <v>-14.463794339687354</v>
      </c>
      <c r="T206" s="36">
        <v>-66.423547205507546</v>
      </c>
      <c r="U206" s="54">
        <v>-85.251148766710486</v>
      </c>
      <c r="V206" s="54">
        <v>-85.251148766710486</v>
      </c>
      <c r="W206" s="54">
        <v>-85.251148766710486</v>
      </c>
      <c r="X206" s="95">
        <v>-85.251148766710486</v>
      </c>
      <c r="Y206" s="104">
        <v>-14.463794339687354</v>
      </c>
      <c r="AA206" s="56">
        <v>18.82760156120294</v>
      </c>
      <c r="AB206" s="32">
        <v>0</v>
      </c>
      <c r="AC206" s="32">
        <v>0</v>
      </c>
      <c r="AD206" s="32">
        <v>0</v>
      </c>
      <c r="AE206" s="26">
        <v>0</v>
      </c>
    </row>
    <row r="207" spans="1:31" x14ac:dyDescent="0.2">
      <c r="A207" s="1">
        <v>607</v>
      </c>
      <c r="B207" s="1" t="s">
        <v>200</v>
      </c>
      <c r="C207" s="1">
        <v>12</v>
      </c>
      <c r="D207" s="2">
        <v>4609</v>
      </c>
      <c r="E207" s="2">
        <v>1475</v>
      </c>
      <c r="F207" s="2">
        <v>121.91274659505399</v>
      </c>
      <c r="G207" s="2">
        <v>3525.2443106019391</v>
      </c>
      <c r="H207" s="2">
        <v>2174.6528430151725</v>
      </c>
      <c r="I207" s="117">
        <v>20.25</v>
      </c>
      <c r="J207" s="4">
        <v>7.9499999999999993</v>
      </c>
      <c r="K207" s="15">
        <v>265.02509366352132</v>
      </c>
      <c r="M207" s="78">
        <v>2.3754788322689349</v>
      </c>
      <c r="N207" s="80">
        <v>-262.64961483125239</v>
      </c>
      <c r="O207" s="27">
        <v>160.20560098993218</v>
      </c>
      <c r="Q207" s="36">
        <v>112.7992074096486</v>
      </c>
      <c r="R207" s="25">
        <v>-152.22588625387272</v>
      </c>
      <c r="T207" s="36">
        <v>269.38890088503689</v>
      </c>
      <c r="U207" s="54">
        <v>240.02509366352132</v>
      </c>
      <c r="V207" s="54">
        <v>215.02509366352132</v>
      </c>
      <c r="W207" s="54">
        <v>190.02509366352132</v>
      </c>
      <c r="X207" s="95">
        <v>165.02509366352132</v>
      </c>
      <c r="Y207" s="104">
        <v>-100</v>
      </c>
      <c r="AA207" s="56">
        <v>156.58969347538829</v>
      </c>
      <c r="AB207" s="32">
        <v>127.22588625387272</v>
      </c>
      <c r="AC207" s="32">
        <v>102.22588625387272</v>
      </c>
      <c r="AD207" s="32">
        <v>77.225886253872716</v>
      </c>
      <c r="AE207" s="26">
        <v>52.225886253872716</v>
      </c>
    </row>
    <row r="208" spans="1:31" x14ac:dyDescent="0.2">
      <c r="A208" s="1">
        <v>608</v>
      </c>
      <c r="B208" s="1" t="s">
        <v>201</v>
      </c>
      <c r="C208" s="1">
        <v>4</v>
      </c>
      <c r="D208" s="2">
        <v>2275</v>
      </c>
      <c r="E208" s="2">
        <v>1616</v>
      </c>
      <c r="F208" s="2">
        <v>136.73197534173147</v>
      </c>
      <c r="G208" s="2">
        <v>3895.0438256649527</v>
      </c>
      <c r="H208" s="2">
        <v>2290.108623724499</v>
      </c>
      <c r="I208" s="117">
        <v>20.5</v>
      </c>
      <c r="J208" s="4">
        <v>8.1999999999999993</v>
      </c>
      <c r="K208" s="15">
        <v>49.000874624000964</v>
      </c>
      <c r="M208" s="78">
        <v>38.066958302674792</v>
      </c>
      <c r="N208" s="80">
        <v>-10.933916321326173</v>
      </c>
      <c r="O208" s="27">
        <v>9.1761818839764793</v>
      </c>
      <c r="Q208" s="36">
        <v>81.833434227106494</v>
      </c>
      <c r="R208" s="25">
        <v>32.83255960310553</v>
      </c>
      <c r="T208" s="36">
        <v>53.36468184551655</v>
      </c>
      <c r="U208" s="54">
        <v>74.000874624000971</v>
      </c>
      <c r="V208" s="54">
        <v>81.833434227106494</v>
      </c>
      <c r="W208" s="54">
        <v>81.833434227106494</v>
      </c>
      <c r="X208" s="95">
        <v>81.833434227106494</v>
      </c>
      <c r="Y208" s="104">
        <v>32.83255960310553</v>
      </c>
      <c r="AA208" s="56">
        <v>-28.468752381589944</v>
      </c>
      <c r="AB208" s="32">
        <v>-7.8325596031055298</v>
      </c>
      <c r="AC208" s="32">
        <v>0</v>
      </c>
      <c r="AD208" s="32">
        <v>0</v>
      </c>
      <c r="AE208" s="26">
        <v>0</v>
      </c>
    </row>
    <row r="209" spans="1:31" x14ac:dyDescent="0.2">
      <c r="A209" s="1">
        <v>609</v>
      </c>
      <c r="B209" s="1" t="s">
        <v>202</v>
      </c>
      <c r="C209" s="1">
        <v>4</v>
      </c>
      <c r="D209" s="2">
        <v>85418</v>
      </c>
      <c r="E209" s="2">
        <v>864.78259851553537</v>
      </c>
      <c r="F209" s="2">
        <v>171.83282023608814</v>
      </c>
      <c r="G209" s="2">
        <v>3294.0511797657337</v>
      </c>
      <c r="H209" s="2">
        <v>2188.2715778762731</v>
      </c>
      <c r="I209" s="117">
        <v>19.75</v>
      </c>
      <c r="J209" s="4">
        <v>7.4499999999999993</v>
      </c>
      <c r="K209" s="15">
        <v>-101.27232233372068</v>
      </c>
      <c r="M209" s="78">
        <v>-54.992531686368288</v>
      </c>
      <c r="N209" s="80">
        <v>46.279790647352392</v>
      </c>
      <c r="O209" s="27">
        <v>-25.152042297230658</v>
      </c>
      <c r="Q209" s="36">
        <v>-158.86504972922728</v>
      </c>
      <c r="R209" s="25">
        <v>-57.5927273955066</v>
      </c>
      <c r="T209" s="36">
        <v>-96.908515112205095</v>
      </c>
      <c r="U209" s="54">
        <v>-126.27232233372068</v>
      </c>
      <c r="V209" s="54">
        <v>-151.27232233372069</v>
      </c>
      <c r="W209" s="54">
        <v>-158.86504972922728</v>
      </c>
      <c r="X209" s="95">
        <v>-158.86504972922728</v>
      </c>
      <c r="Y209" s="104">
        <v>-57.5927273955066</v>
      </c>
      <c r="AA209" s="56">
        <v>61.956534617022186</v>
      </c>
      <c r="AB209" s="32">
        <v>32.5927273955066</v>
      </c>
      <c r="AC209" s="32">
        <v>7.5927273955065999</v>
      </c>
      <c r="AD209" s="32">
        <v>0</v>
      </c>
      <c r="AE209" s="26">
        <v>0</v>
      </c>
    </row>
    <row r="210" spans="1:31" x14ac:dyDescent="0.2">
      <c r="A210" s="1">
        <v>611</v>
      </c>
      <c r="B210" s="1" t="s">
        <v>203</v>
      </c>
      <c r="C210" s="1">
        <v>1</v>
      </c>
      <c r="D210" s="2">
        <v>5148</v>
      </c>
      <c r="E210" s="2">
        <v>1053</v>
      </c>
      <c r="F210" s="2">
        <v>176.4123410464874</v>
      </c>
      <c r="G210" s="2">
        <v>2285.3833427336822</v>
      </c>
      <c r="H210" s="2">
        <v>2405.736121951451</v>
      </c>
      <c r="I210" s="117">
        <v>20.5</v>
      </c>
      <c r="J210" s="4">
        <v>8.1999999999999993</v>
      </c>
      <c r="K210" s="15">
        <v>223.68669610530347</v>
      </c>
      <c r="M210" s="78">
        <v>27.46606569560366</v>
      </c>
      <c r="N210" s="80">
        <v>-196.22063040969982</v>
      </c>
      <c r="O210" s="27">
        <v>120.34821033700065</v>
      </c>
      <c r="Q210" s="36">
        <v>200.92135784663759</v>
      </c>
      <c r="R210" s="25">
        <v>-22.765338258665878</v>
      </c>
      <c r="T210" s="36">
        <v>228.05050332681907</v>
      </c>
      <c r="U210" s="54">
        <v>200.92135784663759</v>
      </c>
      <c r="V210" s="54">
        <v>200.92135784663759</v>
      </c>
      <c r="W210" s="54">
        <v>200.92135784663759</v>
      </c>
      <c r="X210" s="95">
        <v>200.92135784663759</v>
      </c>
      <c r="Y210" s="104">
        <v>-22.765338258665878</v>
      </c>
      <c r="AA210" s="56">
        <v>27.129145480181478</v>
      </c>
      <c r="AB210" s="32">
        <v>0</v>
      </c>
      <c r="AC210" s="32">
        <v>0</v>
      </c>
      <c r="AD210" s="32">
        <v>0</v>
      </c>
      <c r="AE210" s="26">
        <v>0</v>
      </c>
    </row>
    <row r="211" spans="1:31" x14ac:dyDescent="0.2">
      <c r="A211" s="1">
        <v>614</v>
      </c>
      <c r="B211" s="1" t="s">
        <v>204</v>
      </c>
      <c r="C211" s="1">
        <v>19</v>
      </c>
      <c r="D211" s="2">
        <v>3633</v>
      </c>
      <c r="E211" s="2">
        <v>-91</v>
      </c>
      <c r="F211" s="2">
        <v>123.06336535898882</v>
      </c>
      <c r="G211" s="2">
        <v>4992.1465846461033</v>
      </c>
      <c r="H211" s="2">
        <v>2410.6534981633126</v>
      </c>
      <c r="I211" s="117">
        <v>21.75</v>
      </c>
      <c r="J211" s="4">
        <v>9.4499999999999993</v>
      </c>
      <c r="K211" s="15">
        <v>64.696324447359956</v>
      </c>
      <c r="M211" s="78">
        <v>354.66079129492817</v>
      </c>
      <c r="N211" s="80">
        <v>289.96446684756825</v>
      </c>
      <c r="O211" s="27">
        <v>-171.36284801736016</v>
      </c>
      <c r="Q211" s="36">
        <v>375.53243696226326</v>
      </c>
      <c r="R211" s="25">
        <v>310.83611251490333</v>
      </c>
      <c r="T211" s="36">
        <v>69.060131668875542</v>
      </c>
      <c r="U211" s="54">
        <v>89.696324447359927</v>
      </c>
      <c r="V211" s="54">
        <v>114.69632444735993</v>
      </c>
      <c r="W211" s="54">
        <v>139.69632444735993</v>
      </c>
      <c r="X211" s="95">
        <v>164.69632444735993</v>
      </c>
      <c r="Y211" s="104">
        <v>99.999999999999972</v>
      </c>
      <c r="AA211" s="56">
        <v>-306.47230529338771</v>
      </c>
      <c r="AB211" s="32">
        <v>-285.83611251490333</v>
      </c>
      <c r="AC211" s="32">
        <v>-260.83611251490333</v>
      </c>
      <c r="AD211" s="32">
        <v>-235.83611251490333</v>
      </c>
      <c r="AE211" s="26">
        <v>-210.83611251490333</v>
      </c>
    </row>
    <row r="212" spans="1:31" x14ac:dyDescent="0.2">
      <c r="A212" s="1">
        <v>615</v>
      </c>
      <c r="B212" s="1" t="s">
        <v>205</v>
      </c>
      <c r="C212" s="1">
        <v>17</v>
      </c>
      <c r="D212" s="2">
        <v>8399</v>
      </c>
      <c r="E212" s="2">
        <v>956</v>
      </c>
      <c r="F212" s="2">
        <v>119.60578930708942</v>
      </c>
      <c r="G212" s="2">
        <v>4247.7969847000704</v>
      </c>
      <c r="H212" s="2">
        <v>2745.6966814309417</v>
      </c>
      <c r="I212" s="117">
        <v>20.5</v>
      </c>
      <c r="J212" s="4">
        <v>8.1999999999999993</v>
      </c>
      <c r="K212" s="15">
        <v>163.49229176703864</v>
      </c>
      <c r="M212" s="78">
        <v>-42.338665391325627</v>
      </c>
      <c r="N212" s="80">
        <v>-205.83095715836427</v>
      </c>
      <c r="O212" s="27">
        <v>126.11440638619933</v>
      </c>
      <c r="Q212" s="36">
        <v>248.8139485457136</v>
      </c>
      <c r="R212" s="25">
        <v>85.321656778674964</v>
      </c>
      <c r="T212" s="36">
        <v>167.85609898855421</v>
      </c>
      <c r="U212" s="54">
        <v>188.49229176703864</v>
      </c>
      <c r="V212" s="54">
        <v>213.49229176703864</v>
      </c>
      <c r="W212" s="54">
        <v>238.49229176703864</v>
      </c>
      <c r="X212" s="95">
        <v>248.8139485457136</v>
      </c>
      <c r="Y212" s="104">
        <v>85.321656778674964</v>
      </c>
      <c r="AA212" s="56">
        <v>-80.957849557159392</v>
      </c>
      <c r="AB212" s="32">
        <v>-60.321656778674964</v>
      </c>
      <c r="AC212" s="32">
        <v>-35.321656778674964</v>
      </c>
      <c r="AD212" s="32">
        <v>-10.321656778674964</v>
      </c>
      <c r="AE212" s="26">
        <v>0</v>
      </c>
    </row>
    <row r="213" spans="1:31" x14ac:dyDescent="0.2">
      <c r="A213" s="1">
        <v>616</v>
      </c>
      <c r="B213" s="1" t="s">
        <v>206</v>
      </c>
      <c r="C213" s="1">
        <v>1</v>
      </c>
      <c r="D213" s="2">
        <v>2013</v>
      </c>
      <c r="E213" s="2">
        <v>433</v>
      </c>
      <c r="F213" s="2">
        <v>157.9168395122426</v>
      </c>
      <c r="G213" s="2">
        <v>2863.0512579049928</v>
      </c>
      <c r="H213" s="2">
        <v>2376.0099849657076</v>
      </c>
      <c r="I213" s="117">
        <v>22</v>
      </c>
      <c r="J213" s="4">
        <v>9.6999999999999993</v>
      </c>
      <c r="K213" s="15">
        <v>252.6267637243111</v>
      </c>
      <c r="M213" s="78">
        <v>95.194873345318598</v>
      </c>
      <c r="N213" s="80">
        <v>-157.43189037899251</v>
      </c>
      <c r="O213" s="27">
        <v>97.074966318576273</v>
      </c>
      <c r="Q213" s="36">
        <v>230.51153193994702</v>
      </c>
      <c r="R213" s="25">
        <v>-22.115231784364084</v>
      </c>
      <c r="T213" s="36">
        <v>256.99057094582668</v>
      </c>
      <c r="U213" s="54">
        <v>230.51153193994702</v>
      </c>
      <c r="V213" s="54">
        <v>230.51153193994702</v>
      </c>
      <c r="W213" s="54">
        <v>230.51153193994702</v>
      </c>
      <c r="X213" s="95">
        <v>230.51153193994702</v>
      </c>
      <c r="Y213" s="104">
        <v>-22.115231784364084</v>
      </c>
      <c r="AA213" s="56">
        <v>26.479039005879656</v>
      </c>
      <c r="AB213" s="32">
        <v>0</v>
      </c>
      <c r="AC213" s="32">
        <v>0</v>
      </c>
      <c r="AD213" s="32">
        <v>0</v>
      </c>
      <c r="AE213" s="26">
        <v>0</v>
      </c>
    </row>
    <row r="214" spans="1:31" x14ac:dyDescent="0.2">
      <c r="A214" s="1">
        <v>619</v>
      </c>
      <c r="B214" s="1" t="s">
        <v>207</v>
      </c>
      <c r="C214" s="1">
        <v>4</v>
      </c>
      <c r="D214" s="2">
        <v>3117</v>
      </c>
      <c r="E214" s="2">
        <v>695</v>
      </c>
      <c r="F214" s="2">
        <v>130.61555843829771</v>
      </c>
      <c r="G214" s="2">
        <v>3946.4113607701543</v>
      </c>
      <c r="H214" s="2">
        <v>2239.4223991495755</v>
      </c>
      <c r="I214" s="117">
        <v>21.5</v>
      </c>
      <c r="J214" s="4">
        <v>9.1999999999999993</v>
      </c>
      <c r="K214" s="15">
        <v>243.68859365525779</v>
      </c>
      <c r="M214" s="78">
        <v>37.785479315108404</v>
      </c>
      <c r="N214" s="80">
        <v>-205.90311434014939</v>
      </c>
      <c r="O214" s="27">
        <v>126.15770069527041</v>
      </c>
      <c r="Q214" s="36">
        <v>186.54119417096021</v>
      </c>
      <c r="R214" s="25">
        <v>-57.14739948429758</v>
      </c>
      <c r="T214" s="36">
        <v>248.05240087677339</v>
      </c>
      <c r="U214" s="54">
        <v>218.68859365525779</v>
      </c>
      <c r="V214" s="54">
        <v>193.68859365525779</v>
      </c>
      <c r="W214" s="54">
        <v>186.54119417096021</v>
      </c>
      <c r="X214" s="95">
        <v>186.54119417096021</v>
      </c>
      <c r="Y214" s="104">
        <v>-57.14739948429758</v>
      </c>
      <c r="AA214" s="56">
        <v>61.51120670581318</v>
      </c>
      <c r="AB214" s="32">
        <v>32.14739948429758</v>
      </c>
      <c r="AC214" s="32">
        <v>7.1473994842975799</v>
      </c>
      <c r="AD214" s="32">
        <v>0</v>
      </c>
      <c r="AE214" s="26">
        <v>0</v>
      </c>
    </row>
    <row r="215" spans="1:31" x14ac:dyDescent="0.2">
      <c r="A215" s="1">
        <v>620</v>
      </c>
      <c r="B215" s="1" t="s">
        <v>208</v>
      </c>
      <c r="C215" s="1">
        <v>18</v>
      </c>
      <c r="D215" s="2">
        <v>2824</v>
      </c>
      <c r="E215" s="2">
        <v>519</v>
      </c>
      <c r="F215" s="2">
        <v>127.79594931641829</v>
      </c>
      <c r="G215" s="2">
        <v>5217.688806731735</v>
      </c>
      <c r="H215" s="2">
        <v>2806.6470010812263</v>
      </c>
      <c r="I215" s="117">
        <v>21.5</v>
      </c>
      <c r="J215" s="4">
        <v>9.1999999999999993</v>
      </c>
      <c r="K215" s="15">
        <v>240.64286471334438</v>
      </c>
      <c r="M215" s="78">
        <v>32.785534448397769</v>
      </c>
      <c r="N215" s="80">
        <v>-207.8573302649466</v>
      </c>
      <c r="O215" s="27">
        <v>127.33023025014874</v>
      </c>
      <c r="Q215" s="36">
        <v>331.87890225021556</v>
      </c>
      <c r="R215" s="25">
        <v>91.23603753687118</v>
      </c>
      <c r="T215" s="36">
        <v>245.00667193485998</v>
      </c>
      <c r="U215" s="54">
        <v>265.64286471334435</v>
      </c>
      <c r="V215" s="54">
        <v>290.64286471334435</v>
      </c>
      <c r="W215" s="54">
        <v>315.64286471334435</v>
      </c>
      <c r="X215" s="95">
        <v>331.87890225021556</v>
      </c>
      <c r="Y215" s="104">
        <v>91.23603753687118</v>
      </c>
      <c r="AA215" s="56">
        <v>-86.87223031535558</v>
      </c>
      <c r="AB215" s="32">
        <v>-66.23603753687118</v>
      </c>
      <c r="AC215" s="32">
        <v>-41.23603753687118</v>
      </c>
      <c r="AD215" s="32">
        <v>-16.23603753687118</v>
      </c>
      <c r="AE215" s="26">
        <v>0</v>
      </c>
    </row>
    <row r="216" spans="1:31" x14ac:dyDescent="0.2">
      <c r="A216" s="1">
        <v>623</v>
      </c>
      <c r="B216" s="1" t="s">
        <v>209</v>
      </c>
      <c r="C216" s="1">
        <v>10</v>
      </c>
      <c r="D216" s="2">
        <v>2306</v>
      </c>
      <c r="E216" s="2">
        <v>566</v>
      </c>
      <c r="F216" s="2">
        <v>138.98261163877902</v>
      </c>
      <c r="G216" s="2">
        <v>4417.227159596373</v>
      </c>
      <c r="H216" s="2">
        <v>2481.4382394515001</v>
      </c>
      <c r="I216" s="117">
        <v>20.5</v>
      </c>
      <c r="J216" s="4">
        <v>8.1999999999999993</v>
      </c>
      <c r="K216" s="15">
        <v>544.9795517148068</v>
      </c>
      <c r="M216" s="78">
        <v>243.70767243988811</v>
      </c>
      <c r="N216" s="80">
        <v>-301.27187927491866</v>
      </c>
      <c r="O216" s="27">
        <v>183.37895965613203</v>
      </c>
      <c r="Q216" s="36">
        <v>236.17997868953626</v>
      </c>
      <c r="R216" s="25">
        <v>-308.79957302527055</v>
      </c>
      <c r="T216" s="36">
        <v>549.34335893632237</v>
      </c>
      <c r="U216" s="54">
        <v>519.9795517148068</v>
      </c>
      <c r="V216" s="54">
        <v>494.9795517148068</v>
      </c>
      <c r="W216" s="54">
        <v>469.9795517148068</v>
      </c>
      <c r="X216" s="95">
        <v>444.9795517148068</v>
      </c>
      <c r="Y216" s="104">
        <v>-100</v>
      </c>
      <c r="AA216" s="56">
        <v>313.16338024678612</v>
      </c>
      <c r="AB216" s="32">
        <v>283.79957302527055</v>
      </c>
      <c r="AC216" s="32">
        <v>258.79957302527055</v>
      </c>
      <c r="AD216" s="32">
        <v>233.79957302527055</v>
      </c>
      <c r="AE216" s="26">
        <v>208.79957302527055</v>
      </c>
    </row>
    <row r="217" spans="1:31" x14ac:dyDescent="0.2">
      <c r="A217" s="1">
        <v>624</v>
      </c>
      <c r="B217" s="1" t="s">
        <v>210</v>
      </c>
      <c r="C217" s="1">
        <v>8</v>
      </c>
      <c r="D217" s="2">
        <v>5354</v>
      </c>
      <c r="E217" s="2">
        <v>673</v>
      </c>
      <c r="F217" s="2">
        <v>176.73846392399267</v>
      </c>
      <c r="G217" s="2">
        <v>3393.2275166941017</v>
      </c>
      <c r="H217" s="2">
        <v>2188.4953641498437</v>
      </c>
      <c r="I217" s="117">
        <v>20.25</v>
      </c>
      <c r="J217" s="4">
        <v>7.9499999999999993</v>
      </c>
      <c r="K217" s="15">
        <v>46.114080987163014</v>
      </c>
      <c r="M217" s="78">
        <v>107.22965092084449</v>
      </c>
      <c r="N217" s="80">
        <v>61.115569933681478</v>
      </c>
      <c r="O217" s="27">
        <v>-34.053509869028112</v>
      </c>
      <c r="Q217" s="36">
        <v>13.395095606347033</v>
      </c>
      <c r="R217" s="25">
        <v>-32.71898538081598</v>
      </c>
      <c r="T217" s="36">
        <v>50.4778882086786</v>
      </c>
      <c r="U217" s="54">
        <v>21.114080987163014</v>
      </c>
      <c r="V217" s="54">
        <v>13.395095606347033</v>
      </c>
      <c r="W217" s="54">
        <v>13.395095606347033</v>
      </c>
      <c r="X217" s="95">
        <v>13.395095606347033</v>
      </c>
      <c r="Y217" s="104">
        <v>-32.71898538081598</v>
      </c>
      <c r="AA217" s="56">
        <v>37.082792602331565</v>
      </c>
      <c r="AB217" s="32">
        <v>7.7189853808159796</v>
      </c>
      <c r="AC217" s="32">
        <v>0</v>
      </c>
      <c r="AD217" s="32">
        <v>0</v>
      </c>
      <c r="AE217" s="26">
        <v>0</v>
      </c>
    </row>
    <row r="218" spans="1:31" x14ac:dyDescent="0.2">
      <c r="A218" s="1">
        <v>625</v>
      </c>
      <c r="B218" s="1" t="s">
        <v>211</v>
      </c>
      <c r="C218" s="1">
        <v>17</v>
      </c>
      <c r="D218" s="2">
        <v>3290</v>
      </c>
      <c r="E218" s="2">
        <v>3136</v>
      </c>
      <c r="F218" s="2">
        <v>147.91584943893255</v>
      </c>
      <c r="G218" s="2">
        <v>3338.2828503270239</v>
      </c>
      <c r="H218" s="2">
        <v>2194.0943830253418</v>
      </c>
      <c r="I218" s="117">
        <v>20.25</v>
      </c>
      <c r="J218" s="4">
        <v>7.9499999999999993</v>
      </c>
      <c r="K218" s="15">
        <v>915.20395912075082</v>
      </c>
      <c r="M218" s="78">
        <v>324.05792759695561</v>
      </c>
      <c r="N218" s="80">
        <v>-591.14603152379527</v>
      </c>
      <c r="O218" s="27">
        <v>357.30345100545787</v>
      </c>
      <c r="Q218" s="36">
        <v>771.75563360276828</v>
      </c>
      <c r="R218" s="25">
        <v>-143.44832551798254</v>
      </c>
      <c r="T218" s="36">
        <v>919.5677663422664</v>
      </c>
      <c r="U218" s="54">
        <v>890.20395912075082</v>
      </c>
      <c r="V218" s="54">
        <v>865.20395912075082</v>
      </c>
      <c r="W218" s="54">
        <v>840.20395912075082</v>
      </c>
      <c r="X218" s="95">
        <v>815.20395912075082</v>
      </c>
      <c r="Y218" s="104">
        <v>-100</v>
      </c>
      <c r="AA218" s="56">
        <v>147.81213273949811</v>
      </c>
      <c r="AB218" s="32">
        <v>118.44832551798254</v>
      </c>
      <c r="AC218" s="32">
        <v>93.448325517982539</v>
      </c>
      <c r="AD218" s="32">
        <v>68.448325517982539</v>
      </c>
      <c r="AE218" s="26">
        <v>43.448325517982539</v>
      </c>
    </row>
    <row r="219" spans="1:31" x14ac:dyDescent="0.2">
      <c r="A219" s="1">
        <v>626</v>
      </c>
      <c r="B219" s="1" t="s">
        <v>212</v>
      </c>
      <c r="C219" s="1">
        <v>17</v>
      </c>
      <c r="D219" s="2">
        <v>5562</v>
      </c>
      <c r="E219" s="2">
        <v>2214</v>
      </c>
      <c r="F219" s="2">
        <v>144.15356843779338</v>
      </c>
      <c r="G219" s="2">
        <v>4489.4237787863422</v>
      </c>
      <c r="H219" s="2">
        <v>2513.1614723863777</v>
      </c>
      <c r="I219" s="117">
        <v>19.75</v>
      </c>
      <c r="J219" s="4">
        <v>7.4499999999999993</v>
      </c>
      <c r="K219" s="15">
        <v>-477.50174899260116</v>
      </c>
      <c r="M219" s="78">
        <v>-442.93627946850825</v>
      </c>
      <c r="N219" s="80">
        <v>34.565469524092919</v>
      </c>
      <c r="O219" s="27">
        <v>-18.123449623274983</v>
      </c>
      <c r="Q219" s="36">
        <v>-353.76914587456542</v>
      </c>
      <c r="R219" s="25">
        <v>123.73260311803574</v>
      </c>
      <c r="T219" s="36">
        <v>-473.13794177108559</v>
      </c>
      <c r="U219" s="54">
        <v>-452.50174899260116</v>
      </c>
      <c r="V219" s="54">
        <v>-427.50174899260116</v>
      </c>
      <c r="W219" s="54">
        <v>-402.50174899260116</v>
      </c>
      <c r="X219" s="95">
        <v>-377.50174899260116</v>
      </c>
      <c r="Y219" s="104">
        <v>100</v>
      </c>
      <c r="AA219" s="56">
        <v>-119.36879589652017</v>
      </c>
      <c r="AB219" s="32">
        <v>-98.73260311803574</v>
      </c>
      <c r="AC219" s="32">
        <v>-73.73260311803574</v>
      </c>
      <c r="AD219" s="32">
        <v>-48.73260311803574</v>
      </c>
      <c r="AE219" s="26">
        <v>-23.73260311803574</v>
      </c>
    </row>
    <row r="220" spans="1:31" x14ac:dyDescent="0.2">
      <c r="A220" s="1">
        <v>630</v>
      </c>
      <c r="B220" s="1" t="s">
        <v>213</v>
      </c>
      <c r="C220" s="1">
        <v>17</v>
      </c>
      <c r="D220" s="2">
        <v>1562</v>
      </c>
      <c r="E220" s="2">
        <v>1923</v>
      </c>
      <c r="F220" s="2">
        <v>133.05639818164633</v>
      </c>
      <c r="G220" s="2">
        <v>3711.4901211415863</v>
      </c>
      <c r="H220" s="2">
        <v>2929.9989345800896</v>
      </c>
      <c r="I220" s="117">
        <v>19.75</v>
      </c>
      <c r="J220" s="4">
        <v>7.4499999999999993</v>
      </c>
      <c r="K220" s="15">
        <v>-294.74492685679314</v>
      </c>
      <c r="M220" s="78">
        <v>-349.60815052825018</v>
      </c>
      <c r="N220" s="80">
        <v>-54.863223671457035</v>
      </c>
      <c r="O220" s="27">
        <v>35.533766294054978</v>
      </c>
      <c r="Q220" s="36">
        <v>-153.55483764768655</v>
      </c>
      <c r="R220" s="25">
        <v>141.19008920910659</v>
      </c>
      <c r="T220" s="36">
        <v>-290.38111963527757</v>
      </c>
      <c r="U220" s="54">
        <v>-269.74492685679314</v>
      </c>
      <c r="V220" s="54">
        <v>-244.74492685679314</v>
      </c>
      <c r="W220" s="54">
        <v>-219.74492685679314</v>
      </c>
      <c r="X220" s="95">
        <v>-194.74492685679314</v>
      </c>
      <c r="Y220" s="104">
        <v>100</v>
      </c>
      <c r="AA220" s="56">
        <v>-136.82628198759102</v>
      </c>
      <c r="AB220" s="32">
        <v>-116.19008920910659</v>
      </c>
      <c r="AC220" s="32">
        <v>-91.190089209106588</v>
      </c>
      <c r="AD220" s="32">
        <v>-66.190089209106588</v>
      </c>
      <c r="AE220" s="26">
        <v>-41.190089209106588</v>
      </c>
    </row>
    <row r="221" spans="1:31" x14ac:dyDescent="0.2">
      <c r="A221" s="1">
        <v>631</v>
      </c>
      <c r="B221" s="1" t="s">
        <v>214</v>
      </c>
      <c r="C221" s="1">
        <v>2</v>
      </c>
      <c r="D221" s="2">
        <v>2136</v>
      </c>
      <c r="E221" s="2">
        <v>311</v>
      </c>
      <c r="F221" s="2">
        <v>174.63741443884803</v>
      </c>
      <c r="G221" s="2">
        <v>3211.4819890981985</v>
      </c>
      <c r="H221" s="2">
        <v>2025.6809991243015</v>
      </c>
      <c r="I221" s="117">
        <v>21</v>
      </c>
      <c r="J221" s="4">
        <v>8.6999999999999993</v>
      </c>
      <c r="K221" s="15">
        <v>270.31395164644482</v>
      </c>
      <c r="M221" s="78">
        <v>174.20596315173037</v>
      </c>
      <c r="N221" s="80">
        <v>-96.107988494714448</v>
      </c>
      <c r="O221" s="27">
        <v>60.280625188009438</v>
      </c>
      <c r="Q221" s="36">
        <v>172.66868049323938</v>
      </c>
      <c r="R221" s="25">
        <v>-97.645271153205442</v>
      </c>
      <c r="T221" s="36">
        <v>274.67775886796039</v>
      </c>
      <c r="U221" s="54">
        <v>245.31395164644482</v>
      </c>
      <c r="V221" s="54">
        <v>220.31395164644482</v>
      </c>
      <c r="W221" s="54">
        <v>195.31395164644482</v>
      </c>
      <c r="X221" s="95">
        <v>172.66868049323938</v>
      </c>
      <c r="Y221" s="104">
        <v>-97.645271153205442</v>
      </c>
      <c r="AA221" s="56">
        <v>102.00907837472101</v>
      </c>
      <c r="AB221" s="32">
        <v>72.645271153205442</v>
      </c>
      <c r="AC221" s="32">
        <v>47.645271153205442</v>
      </c>
      <c r="AD221" s="32">
        <v>22.645271153205442</v>
      </c>
      <c r="AE221" s="26">
        <v>0</v>
      </c>
    </row>
    <row r="222" spans="1:31" x14ac:dyDescent="0.2">
      <c r="A222" s="1">
        <v>635</v>
      </c>
      <c r="B222" s="1" t="s">
        <v>215</v>
      </c>
      <c r="C222" s="1">
        <v>6</v>
      </c>
      <c r="D222" s="2">
        <v>6722</v>
      </c>
      <c r="E222" s="2">
        <v>1511</v>
      </c>
      <c r="F222" s="2">
        <v>148.00938418026928</v>
      </c>
      <c r="G222" s="2">
        <v>3523.1929474728931</v>
      </c>
      <c r="H222" s="2">
        <v>2237.9019538010066</v>
      </c>
      <c r="I222" s="117">
        <v>21</v>
      </c>
      <c r="J222" s="4">
        <v>8.6999999999999993</v>
      </c>
      <c r="K222" s="15">
        <v>180.11375786110844</v>
      </c>
      <c r="M222" s="78">
        <v>7.971196479010171</v>
      </c>
      <c r="N222" s="80">
        <v>-172.14256138209828</v>
      </c>
      <c r="O222" s="27">
        <v>105.90136892043974</v>
      </c>
      <c r="Q222" s="36">
        <v>120.43091581251453</v>
      </c>
      <c r="R222" s="25">
        <v>-59.682842048593912</v>
      </c>
      <c r="T222" s="36">
        <v>184.47756508262404</v>
      </c>
      <c r="U222" s="54">
        <v>155.11375786110844</v>
      </c>
      <c r="V222" s="54">
        <v>130.11375786110844</v>
      </c>
      <c r="W222" s="54">
        <v>120.43091581251453</v>
      </c>
      <c r="X222" s="95">
        <v>120.43091581251453</v>
      </c>
      <c r="Y222" s="104">
        <v>-59.682842048593912</v>
      </c>
      <c r="AA222" s="56">
        <v>64.046649270109512</v>
      </c>
      <c r="AB222" s="32">
        <v>34.682842048593912</v>
      </c>
      <c r="AC222" s="32">
        <v>9.682842048593912</v>
      </c>
      <c r="AD222" s="32">
        <v>0</v>
      </c>
      <c r="AE222" s="26">
        <v>0</v>
      </c>
    </row>
    <row r="223" spans="1:31" x14ac:dyDescent="0.2">
      <c r="A223" s="1">
        <v>636</v>
      </c>
      <c r="B223" s="1" t="s">
        <v>216</v>
      </c>
      <c r="C223" s="1">
        <v>2</v>
      </c>
      <c r="D223" s="2">
        <v>8619</v>
      </c>
      <c r="E223" s="2">
        <v>-16</v>
      </c>
      <c r="F223" s="2">
        <v>142.05181355210428</v>
      </c>
      <c r="G223" s="2">
        <v>3413.874395677527</v>
      </c>
      <c r="H223" s="2">
        <v>2250.4631563985872</v>
      </c>
      <c r="I223" s="117">
        <v>21.25</v>
      </c>
      <c r="J223" s="4">
        <v>8.9499999999999993</v>
      </c>
      <c r="K223" s="15">
        <v>66.793467237442883</v>
      </c>
      <c r="M223" s="78">
        <v>109.6182170661497</v>
      </c>
      <c r="N223" s="80">
        <v>42.824749828706814</v>
      </c>
      <c r="O223" s="27">
        <v>-23.079017806043311</v>
      </c>
      <c r="Q223" s="36">
        <v>137.02343963635911</v>
      </c>
      <c r="R223" s="25">
        <v>70.229972398916232</v>
      </c>
      <c r="T223" s="36">
        <v>71.157274458958469</v>
      </c>
      <c r="U223" s="54">
        <v>91.793467237442883</v>
      </c>
      <c r="V223" s="54">
        <v>116.79346723744288</v>
      </c>
      <c r="W223" s="54">
        <v>137.02343963635911</v>
      </c>
      <c r="X223" s="95">
        <v>137.02343963635911</v>
      </c>
      <c r="Y223" s="104">
        <v>70.229972398916232</v>
      </c>
      <c r="AA223" s="56">
        <v>-65.866165177400646</v>
      </c>
      <c r="AB223" s="32">
        <v>-45.229972398916232</v>
      </c>
      <c r="AC223" s="32">
        <v>-20.229972398916232</v>
      </c>
      <c r="AD223" s="32">
        <v>0</v>
      </c>
      <c r="AE223" s="26">
        <v>0</v>
      </c>
    </row>
    <row r="224" spans="1:31" x14ac:dyDescent="0.2">
      <c r="A224" s="1">
        <v>638</v>
      </c>
      <c r="B224" s="1" t="s">
        <v>217</v>
      </c>
      <c r="C224" s="1">
        <v>1</v>
      </c>
      <c r="D224" s="2">
        <v>49728</v>
      </c>
      <c r="E224" s="2">
        <v>920</v>
      </c>
      <c r="F224" s="2">
        <v>201.39111936721</v>
      </c>
      <c r="G224" s="2">
        <v>2937.955829330358</v>
      </c>
      <c r="H224" s="2">
        <v>2611.6775898550213</v>
      </c>
      <c r="I224" s="117">
        <v>19.75</v>
      </c>
      <c r="J224" s="4">
        <v>7.4499999999999993</v>
      </c>
      <c r="K224" s="15">
        <v>-30.379896093396233</v>
      </c>
      <c r="M224" s="78">
        <v>-87.188841316420863</v>
      </c>
      <c r="N224" s="80">
        <v>-56.808945223024629</v>
      </c>
      <c r="O224" s="27">
        <v>36.701199224995555</v>
      </c>
      <c r="Q224" s="36">
        <v>-39.628066951821602</v>
      </c>
      <c r="R224" s="25">
        <v>-9.2481708584253681</v>
      </c>
      <c r="T224" s="36">
        <v>-26.016088871880648</v>
      </c>
      <c r="U224" s="54">
        <v>-39.628066951821602</v>
      </c>
      <c r="V224" s="54">
        <v>-39.628066951821602</v>
      </c>
      <c r="W224" s="54">
        <v>-39.628066951821602</v>
      </c>
      <c r="X224" s="95">
        <v>-39.628066951821602</v>
      </c>
      <c r="Y224" s="104">
        <v>-9.2481708584253681</v>
      </c>
      <c r="AA224" s="56">
        <v>13.611978079940954</v>
      </c>
      <c r="AB224" s="32">
        <v>0</v>
      </c>
      <c r="AC224" s="32">
        <v>0</v>
      </c>
      <c r="AD224" s="32">
        <v>0</v>
      </c>
      <c r="AE224" s="26">
        <v>0</v>
      </c>
    </row>
    <row r="225" spans="1:31" x14ac:dyDescent="0.2">
      <c r="A225" s="1">
        <v>678</v>
      </c>
      <c r="B225" s="1" t="s">
        <v>218</v>
      </c>
      <c r="C225" s="1">
        <v>17</v>
      </c>
      <c r="D225" s="2">
        <v>25383</v>
      </c>
      <c r="E225" s="2">
        <v>-85</v>
      </c>
      <c r="F225" s="2">
        <v>167.20394362957197</v>
      </c>
      <c r="G225" s="2">
        <v>3300.8765879588959</v>
      </c>
      <c r="H225" s="2">
        <v>2273.696734821895</v>
      </c>
      <c r="I225" s="117">
        <v>21</v>
      </c>
      <c r="J225" s="4">
        <v>8.6999999999999993</v>
      </c>
      <c r="K225" s="15">
        <v>469.02932977821393</v>
      </c>
      <c r="M225" s="78">
        <v>269.78870725096283</v>
      </c>
      <c r="N225" s="80">
        <v>-199.24062252725111</v>
      </c>
      <c r="O225" s="27">
        <v>122.16020560753144</v>
      </c>
      <c r="Q225" s="36">
        <v>377.30174739252709</v>
      </c>
      <c r="R225" s="25">
        <v>-91.727582385686844</v>
      </c>
      <c r="T225" s="36">
        <v>473.39313699972951</v>
      </c>
      <c r="U225" s="54">
        <v>444.02932977821393</v>
      </c>
      <c r="V225" s="54">
        <v>419.02932977821393</v>
      </c>
      <c r="W225" s="54">
        <v>394.02932977821393</v>
      </c>
      <c r="X225" s="95">
        <v>377.30174739252709</v>
      </c>
      <c r="Y225" s="104">
        <v>-91.727582385686844</v>
      </c>
      <c r="AA225" s="56">
        <v>96.091389607202416</v>
      </c>
      <c r="AB225" s="32">
        <v>66.727582385686844</v>
      </c>
      <c r="AC225" s="32">
        <v>41.727582385686844</v>
      </c>
      <c r="AD225" s="32">
        <v>16.727582385686844</v>
      </c>
      <c r="AE225" s="26">
        <v>0</v>
      </c>
    </row>
    <row r="226" spans="1:31" x14ac:dyDescent="0.2">
      <c r="A226" s="1">
        <v>680</v>
      </c>
      <c r="B226" s="1" t="s">
        <v>219</v>
      </c>
      <c r="C226" s="1">
        <v>2</v>
      </c>
      <c r="D226" s="2">
        <v>24371</v>
      </c>
      <c r="E226" s="2">
        <v>41</v>
      </c>
      <c r="F226" s="2">
        <v>189.99562963903352</v>
      </c>
      <c r="G226" s="2">
        <v>3082.0456373962916</v>
      </c>
      <c r="H226" s="2">
        <v>2153.1666158725043</v>
      </c>
      <c r="I226" s="117">
        <v>19.75</v>
      </c>
      <c r="J226" s="4">
        <v>7.4499999999999993</v>
      </c>
      <c r="K226" s="15">
        <v>108.50423373867861</v>
      </c>
      <c r="M226" s="78">
        <v>-7.955246866653626</v>
      </c>
      <c r="N226" s="80">
        <v>-116.45948060533223</v>
      </c>
      <c r="O226" s="27">
        <v>72.491520454380108</v>
      </c>
      <c r="Q226" s="36">
        <v>47.437314320289161</v>
      </c>
      <c r="R226" s="25">
        <v>-61.066919418389446</v>
      </c>
      <c r="T226" s="36">
        <v>112.86804096019419</v>
      </c>
      <c r="U226" s="54">
        <v>83.504233738678607</v>
      </c>
      <c r="V226" s="54">
        <v>58.504233738678607</v>
      </c>
      <c r="W226" s="54">
        <v>47.437314320289161</v>
      </c>
      <c r="X226" s="95">
        <v>47.437314320289161</v>
      </c>
      <c r="Y226" s="104">
        <v>-61.066919418389446</v>
      </c>
      <c r="AA226" s="56">
        <v>65.430726639905032</v>
      </c>
      <c r="AB226" s="32">
        <v>36.066919418389446</v>
      </c>
      <c r="AC226" s="32">
        <v>11.066919418389446</v>
      </c>
      <c r="AD226" s="32">
        <v>0</v>
      </c>
      <c r="AE226" s="26">
        <v>0</v>
      </c>
    </row>
    <row r="227" spans="1:31" x14ac:dyDescent="0.2">
      <c r="A227" s="1">
        <v>681</v>
      </c>
      <c r="B227" s="1" t="s">
        <v>220</v>
      </c>
      <c r="C227" s="1">
        <v>10</v>
      </c>
      <c r="D227" s="2">
        <v>3815</v>
      </c>
      <c r="E227" s="2">
        <v>-786</v>
      </c>
      <c r="F227" s="2">
        <v>130.78732858101844</v>
      </c>
      <c r="G227" s="2">
        <v>4301.6501789422873</v>
      </c>
      <c r="H227" s="2">
        <v>2064.2707146899452</v>
      </c>
      <c r="I227" s="117">
        <v>20.5</v>
      </c>
      <c r="J227" s="4">
        <v>8.1999999999999993</v>
      </c>
      <c r="K227" s="15">
        <v>2.2210643611718361</v>
      </c>
      <c r="M227" s="78">
        <v>59.092179249447604</v>
      </c>
      <c r="N227" s="80">
        <v>56.87111488827577</v>
      </c>
      <c r="O227" s="27">
        <v>-31.506836841784683</v>
      </c>
      <c r="Q227" s="36">
        <v>41.793122599960874</v>
      </c>
      <c r="R227" s="25">
        <v>39.57205823878904</v>
      </c>
      <c r="T227" s="36">
        <v>6.5848715826874216</v>
      </c>
      <c r="U227" s="54">
        <v>27.221064361171834</v>
      </c>
      <c r="V227" s="54">
        <v>41.793122599960874</v>
      </c>
      <c r="W227" s="54">
        <v>41.793122599960874</v>
      </c>
      <c r="X227" s="95">
        <v>41.793122599960874</v>
      </c>
      <c r="Y227" s="104">
        <v>39.57205823878904</v>
      </c>
      <c r="AA227" s="56">
        <v>-35.208251017273454</v>
      </c>
      <c r="AB227" s="32">
        <v>-14.57205823878904</v>
      </c>
      <c r="AC227" s="32">
        <v>0</v>
      </c>
      <c r="AD227" s="32">
        <v>0</v>
      </c>
      <c r="AE227" s="26">
        <v>0</v>
      </c>
    </row>
    <row r="228" spans="1:31" x14ac:dyDescent="0.2">
      <c r="A228" s="1">
        <v>683</v>
      </c>
      <c r="B228" s="1" t="s">
        <v>221</v>
      </c>
      <c r="C228" s="1">
        <v>19</v>
      </c>
      <c r="D228" s="2">
        <v>4093</v>
      </c>
      <c r="E228" s="2">
        <v>2734</v>
      </c>
      <c r="F228" s="2">
        <v>119.12199089294704</v>
      </c>
      <c r="G228" s="2">
        <v>4195.1170754494715</v>
      </c>
      <c r="H228" s="2">
        <v>2983.0072834144985</v>
      </c>
      <c r="I228" s="117">
        <v>19.75</v>
      </c>
      <c r="J228" s="4">
        <v>7.4499999999999993</v>
      </c>
      <c r="K228" s="15">
        <v>371.53850293295341</v>
      </c>
      <c r="M228" s="78">
        <v>205.72579493616922</v>
      </c>
      <c r="N228" s="80">
        <v>-165.81270799678418</v>
      </c>
      <c r="O228" s="27">
        <v>102.10345688925128</v>
      </c>
      <c r="Q228" s="36">
        <v>466.51368233871062</v>
      </c>
      <c r="R228" s="25">
        <v>94.975179405757217</v>
      </c>
      <c r="T228" s="36">
        <v>375.90231015446898</v>
      </c>
      <c r="U228" s="54">
        <v>396.53850293295341</v>
      </c>
      <c r="V228" s="54">
        <v>421.53850293295341</v>
      </c>
      <c r="W228" s="54">
        <v>446.53850293295341</v>
      </c>
      <c r="X228" s="95">
        <v>466.51368233871062</v>
      </c>
      <c r="Y228" s="104">
        <v>94.975179405757217</v>
      </c>
      <c r="AA228" s="56">
        <v>-90.611372184241645</v>
      </c>
      <c r="AB228" s="32">
        <v>-69.975179405757217</v>
      </c>
      <c r="AC228" s="32">
        <v>-44.975179405757217</v>
      </c>
      <c r="AD228" s="32">
        <v>-19.975179405757217</v>
      </c>
      <c r="AE228" s="26">
        <v>0</v>
      </c>
    </row>
    <row r="229" spans="1:31" x14ac:dyDescent="0.2">
      <c r="A229" s="1">
        <v>684</v>
      </c>
      <c r="B229" s="1" t="s">
        <v>222</v>
      </c>
      <c r="C229" s="1">
        <v>4</v>
      </c>
      <c r="D229" s="2">
        <v>39970</v>
      </c>
      <c r="E229" s="2">
        <v>2944</v>
      </c>
      <c r="F229" s="2">
        <v>192.14707459165803</v>
      </c>
      <c r="G229" s="2">
        <v>3251.5867402855392</v>
      </c>
      <c r="H229" s="2">
        <v>2338.9126463506286</v>
      </c>
      <c r="I229" s="117">
        <v>20</v>
      </c>
      <c r="J229" s="4">
        <v>7.6999999999999993</v>
      </c>
      <c r="K229" s="15">
        <v>-55.058997558657389</v>
      </c>
      <c r="M229" s="78">
        <v>-178.59685809889757</v>
      </c>
      <c r="N229" s="80">
        <v>-123.53786054024019</v>
      </c>
      <c r="O229" s="27">
        <v>76.738548415324871</v>
      </c>
      <c r="Q229" s="36">
        <v>-114.9990769560833</v>
      </c>
      <c r="R229" s="25">
        <v>-59.940079397425912</v>
      </c>
      <c r="T229" s="36">
        <v>-50.695190337141803</v>
      </c>
      <c r="U229" s="54">
        <v>-80.058997558657381</v>
      </c>
      <c r="V229" s="54">
        <v>-105.05899755865738</v>
      </c>
      <c r="W229" s="54">
        <v>-114.9990769560833</v>
      </c>
      <c r="X229" s="95">
        <v>-114.9990769560833</v>
      </c>
      <c r="Y229" s="104">
        <v>-59.940079397425912</v>
      </c>
      <c r="AA229" s="56">
        <v>64.303886618941505</v>
      </c>
      <c r="AB229" s="32">
        <v>34.940079397425912</v>
      </c>
      <c r="AC229" s="32">
        <v>9.9400793974259116</v>
      </c>
      <c r="AD229" s="32">
        <v>0</v>
      </c>
      <c r="AE229" s="26">
        <v>0</v>
      </c>
    </row>
    <row r="230" spans="1:31" x14ac:dyDescent="0.2">
      <c r="A230" s="1">
        <v>686</v>
      </c>
      <c r="B230" s="1" t="s">
        <v>223</v>
      </c>
      <c r="C230" s="1">
        <v>11</v>
      </c>
      <c r="D230" s="2">
        <v>3374</v>
      </c>
      <c r="E230" s="2">
        <v>258</v>
      </c>
      <c r="F230" s="2">
        <v>131.78942672590276</v>
      </c>
      <c r="G230" s="2">
        <v>4068.662914812382</v>
      </c>
      <c r="H230" s="2">
        <v>2266.0834146490233</v>
      </c>
      <c r="I230" s="117">
        <v>22</v>
      </c>
      <c r="J230" s="4">
        <v>9.6999999999999993</v>
      </c>
      <c r="K230" s="15">
        <v>804.89392502154828</v>
      </c>
      <c r="M230" s="78">
        <v>271.56535780315221</v>
      </c>
      <c r="N230" s="80">
        <v>-533.32856721839607</v>
      </c>
      <c r="O230" s="27">
        <v>322.61297242221843</v>
      </c>
      <c r="Q230" s="36">
        <v>594.51252436396237</v>
      </c>
      <c r="R230" s="25">
        <v>-210.38140065758591</v>
      </c>
      <c r="T230" s="36">
        <v>809.25773224306386</v>
      </c>
      <c r="U230" s="54">
        <v>779.89392502154828</v>
      </c>
      <c r="V230" s="54">
        <v>754.89392502154828</v>
      </c>
      <c r="W230" s="54">
        <v>729.89392502154828</v>
      </c>
      <c r="X230" s="95">
        <v>704.89392502154828</v>
      </c>
      <c r="Y230" s="104">
        <v>-100</v>
      </c>
      <c r="AA230" s="56">
        <v>214.74520787910149</v>
      </c>
      <c r="AB230" s="32">
        <v>185.38140065758591</v>
      </c>
      <c r="AC230" s="32">
        <v>160.38140065758591</v>
      </c>
      <c r="AD230" s="32">
        <v>135.38140065758591</v>
      </c>
      <c r="AE230" s="26">
        <v>110.38140065758591</v>
      </c>
    </row>
    <row r="231" spans="1:31" x14ac:dyDescent="0.2">
      <c r="A231" s="1">
        <v>687</v>
      </c>
      <c r="B231" s="1" t="s">
        <v>224</v>
      </c>
      <c r="C231" s="1">
        <v>11</v>
      </c>
      <c r="D231" s="2">
        <v>1768</v>
      </c>
      <c r="E231" s="2">
        <v>2874</v>
      </c>
      <c r="F231" s="2">
        <v>117.25594216466428</v>
      </c>
      <c r="G231" s="2">
        <v>4987.1688511223983</v>
      </c>
      <c r="H231" s="2">
        <v>2893.1288903545919</v>
      </c>
      <c r="I231" s="117">
        <v>21</v>
      </c>
      <c r="J231" s="4">
        <v>8.6999999999999993</v>
      </c>
      <c r="K231" s="15">
        <v>-277.03954550532893</v>
      </c>
      <c r="M231" s="78">
        <v>-607.37988235910632</v>
      </c>
      <c r="N231" s="80">
        <v>-330.34033685377739</v>
      </c>
      <c r="O231" s="27">
        <v>200.82003420344722</v>
      </c>
      <c r="Q231" s="36">
        <v>-313.40280387320132</v>
      </c>
      <c r="R231" s="25">
        <v>-36.36325836787239</v>
      </c>
      <c r="T231" s="36">
        <v>-272.67573828381336</v>
      </c>
      <c r="U231" s="54">
        <v>-302.03954550532893</v>
      </c>
      <c r="V231" s="54">
        <v>-313.40280387320132</v>
      </c>
      <c r="W231" s="54">
        <v>-313.40280387320132</v>
      </c>
      <c r="X231" s="95">
        <v>-313.40280387320132</v>
      </c>
      <c r="Y231" s="104">
        <v>-36.36325836787239</v>
      </c>
      <c r="AA231" s="56">
        <v>40.727065589387962</v>
      </c>
      <c r="AB231" s="32">
        <v>11.36325836787239</v>
      </c>
      <c r="AC231" s="32">
        <v>0</v>
      </c>
      <c r="AD231" s="32">
        <v>0</v>
      </c>
      <c r="AE231" s="26">
        <v>0</v>
      </c>
    </row>
    <row r="232" spans="1:31" x14ac:dyDescent="0.2">
      <c r="A232" s="1">
        <v>689</v>
      </c>
      <c r="B232" s="1" t="s">
        <v>225</v>
      </c>
      <c r="C232" s="1">
        <v>9</v>
      </c>
      <c r="D232" s="2">
        <v>3626</v>
      </c>
      <c r="E232" s="2">
        <v>1603</v>
      </c>
      <c r="F232" s="2">
        <v>160.34019210848481</v>
      </c>
      <c r="G232" s="2">
        <v>3874.9819278921746</v>
      </c>
      <c r="H232" s="2">
        <v>2512.0546674285397</v>
      </c>
      <c r="I232" s="117">
        <v>20.5</v>
      </c>
      <c r="J232" s="4">
        <v>8.1999999999999993</v>
      </c>
      <c r="K232" s="15">
        <v>280.608552603649</v>
      </c>
      <c r="M232" s="78">
        <v>-577.12383130188516</v>
      </c>
      <c r="N232" s="80">
        <v>-857.73238390553411</v>
      </c>
      <c r="O232" s="27">
        <v>517.25526243450122</v>
      </c>
      <c r="Q232" s="36">
        <v>-32.914665133159623</v>
      </c>
      <c r="R232" s="25">
        <v>-313.52321773680865</v>
      </c>
      <c r="T232" s="36">
        <v>284.97235982516457</v>
      </c>
      <c r="U232" s="54">
        <v>255.60855260364903</v>
      </c>
      <c r="V232" s="54">
        <v>230.60855260364903</v>
      </c>
      <c r="W232" s="54">
        <v>205.60855260364903</v>
      </c>
      <c r="X232" s="95">
        <v>180.60855260364903</v>
      </c>
      <c r="Y232" s="104">
        <v>-99.999999999999972</v>
      </c>
      <c r="AA232" s="56">
        <v>317.88702495832422</v>
      </c>
      <c r="AB232" s="32">
        <v>288.52321773680865</v>
      </c>
      <c r="AC232" s="32">
        <v>263.52321773680865</v>
      </c>
      <c r="AD232" s="32">
        <v>238.52321773680865</v>
      </c>
      <c r="AE232" s="26">
        <v>213.52321773680865</v>
      </c>
    </row>
    <row r="233" spans="1:31" x14ac:dyDescent="0.2">
      <c r="A233" s="1">
        <v>691</v>
      </c>
      <c r="B233" s="1" t="s">
        <v>226</v>
      </c>
      <c r="C233" s="1">
        <v>17</v>
      </c>
      <c r="D233" s="2">
        <v>2901</v>
      </c>
      <c r="E233" s="2">
        <v>854</v>
      </c>
      <c r="F233" s="2">
        <v>128.78993024090522</v>
      </c>
      <c r="G233" s="2">
        <v>3987.2003473855116</v>
      </c>
      <c r="H233" s="2">
        <v>2698.1837456625317</v>
      </c>
      <c r="I233" s="117">
        <v>22</v>
      </c>
      <c r="J233" s="4">
        <v>9.6999999999999993</v>
      </c>
      <c r="K233" s="15">
        <v>7.9021983727856027</v>
      </c>
      <c r="M233" s="78">
        <v>14.76947422328149</v>
      </c>
      <c r="N233" s="80">
        <v>6.8672758504958873</v>
      </c>
      <c r="O233" s="27">
        <v>-1.5045334191167583</v>
      </c>
      <c r="Q233" s="36">
        <v>102.05216930450449</v>
      </c>
      <c r="R233" s="25">
        <v>94.149970931718883</v>
      </c>
      <c r="T233" s="36">
        <v>12.266005594301188</v>
      </c>
      <c r="U233" s="54">
        <v>32.902198372785605</v>
      </c>
      <c r="V233" s="54">
        <v>57.902198372785605</v>
      </c>
      <c r="W233" s="54">
        <v>82.902198372785605</v>
      </c>
      <c r="X233" s="95">
        <v>102.05216930450449</v>
      </c>
      <c r="Y233" s="104">
        <v>94.149970931718883</v>
      </c>
      <c r="AA233" s="56">
        <v>-89.786163710203297</v>
      </c>
      <c r="AB233" s="32">
        <v>-69.149970931718883</v>
      </c>
      <c r="AC233" s="32">
        <v>-44.149970931718883</v>
      </c>
      <c r="AD233" s="32">
        <v>-19.149970931718883</v>
      </c>
      <c r="AE233" s="26">
        <v>0</v>
      </c>
    </row>
    <row r="234" spans="1:31" x14ac:dyDescent="0.2">
      <c r="A234" s="1">
        <v>694</v>
      </c>
      <c r="B234" s="1" t="s">
        <v>227</v>
      </c>
      <c r="C234" s="1">
        <v>5</v>
      </c>
      <c r="D234" s="2">
        <v>29350</v>
      </c>
      <c r="E234" s="2">
        <v>669</v>
      </c>
      <c r="F234" s="2">
        <v>186.40299580338225</v>
      </c>
      <c r="G234" s="2">
        <v>3292.3248495892844</v>
      </c>
      <c r="H234" s="2">
        <v>2040.5515846070064</v>
      </c>
      <c r="I234" s="117">
        <v>20.5</v>
      </c>
      <c r="J234" s="4">
        <v>8.1999999999999993</v>
      </c>
      <c r="K234" s="15">
        <v>157.95210839569671</v>
      </c>
      <c r="M234" s="78">
        <v>414.41443838889023</v>
      </c>
      <c r="N234" s="80">
        <v>256.46232999319352</v>
      </c>
      <c r="O234" s="27">
        <v>-151.26156590473531</v>
      </c>
      <c r="Q234" s="36">
        <v>196.64336923909605</v>
      </c>
      <c r="R234" s="25">
        <v>38.691260843399334</v>
      </c>
      <c r="T234" s="36">
        <v>162.31591561721228</v>
      </c>
      <c r="U234" s="54">
        <v>182.95210839569671</v>
      </c>
      <c r="V234" s="54">
        <v>196.64336923909605</v>
      </c>
      <c r="W234" s="54">
        <v>196.64336923909605</v>
      </c>
      <c r="X234" s="95">
        <v>196.64336923909605</v>
      </c>
      <c r="Y234" s="104">
        <v>38.691260843399334</v>
      </c>
      <c r="AA234" s="56">
        <v>-34.327453621883762</v>
      </c>
      <c r="AB234" s="32">
        <v>-13.691260843399334</v>
      </c>
      <c r="AC234" s="32">
        <v>0</v>
      </c>
      <c r="AD234" s="32">
        <v>0</v>
      </c>
      <c r="AE234" s="26">
        <v>0</v>
      </c>
    </row>
    <row r="235" spans="1:31" x14ac:dyDescent="0.2">
      <c r="A235" s="1">
        <v>697</v>
      </c>
      <c r="B235" s="1" t="s">
        <v>228</v>
      </c>
      <c r="C235" s="1">
        <v>18</v>
      </c>
      <c r="D235" s="2">
        <v>1416</v>
      </c>
      <c r="E235" s="2">
        <v>1286</v>
      </c>
      <c r="F235" s="2">
        <v>135.33967391304347</v>
      </c>
      <c r="G235" s="2">
        <v>5130.2808457782494</v>
      </c>
      <c r="H235" s="2">
        <v>2818.5413764447035</v>
      </c>
      <c r="I235" s="117">
        <v>21.5</v>
      </c>
      <c r="J235" s="4">
        <v>9.1999999999999993</v>
      </c>
      <c r="K235" s="15">
        <v>-84.800834220624452</v>
      </c>
      <c r="M235" s="78">
        <v>-328.808332129902</v>
      </c>
      <c r="N235" s="80">
        <v>-244.00749790927756</v>
      </c>
      <c r="O235" s="27">
        <v>149.02033083674732</v>
      </c>
      <c r="Q235" s="36">
        <v>-142.63402619363549</v>
      </c>
      <c r="R235" s="25">
        <v>-57.83319197301104</v>
      </c>
      <c r="T235" s="36">
        <v>-80.437026999108866</v>
      </c>
      <c r="U235" s="54">
        <v>-109.80083422062445</v>
      </c>
      <c r="V235" s="54">
        <v>-134.80083422062444</v>
      </c>
      <c r="W235" s="54">
        <v>-142.63402619363549</v>
      </c>
      <c r="X235" s="95">
        <v>-142.63402619363549</v>
      </c>
      <c r="Y235" s="104">
        <v>-57.83319197301104</v>
      </c>
      <c r="AA235" s="56">
        <v>62.196999194526626</v>
      </c>
      <c r="AB235" s="32">
        <v>32.83319197301104</v>
      </c>
      <c r="AC235" s="32">
        <v>7.83319197301104</v>
      </c>
      <c r="AD235" s="32">
        <v>0</v>
      </c>
      <c r="AE235" s="26">
        <v>0</v>
      </c>
    </row>
    <row r="236" spans="1:31" x14ac:dyDescent="0.2">
      <c r="A236" s="1">
        <v>698</v>
      </c>
      <c r="B236" s="1" t="s">
        <v>229</v>
      </c>
      <c r="C236" s="1">
        <v>19</v>
      </c>
      <c r="D236" s="2">
        <v>61551</v>
      </c>
      <c r="E236" s="2">
        <v>612</v>
      </c>
      <c r="F236" s="2">
        <v>167.59657863388495</v>
      </c>
      <c r="G236" s="2">
        <v>3429.3350165676638</v>
      </c>
      <c r="H236" s="2">
        <v>2482.3566993622062</v>
      </c>
      <c r="I236" s="117">
        <v>21</v>
      </c>
      <c r="J236" s="4">
        <v>8.6999999999999993</v>
      </c>
      <c r="K236" s="15">
        <v>-134.24566171680209</v>
      </c>
      <c r="M236" s="78">
        <v>321.17561918324122</v>
      </c>
      <c r="N236" s="80">
        <v>455.42128090004331</v>
      </c>
      <c r="O236" s="27">
        <v>-270.63693644884523</v>
      </c>
      <c r="Q236" s="36">
        <v>30.18229152373647</v>
      </c>
      <c r="R236" s="25">
        <v>164.42795324053856</v>
      </c>
      <c r="T236" s="36">
        <v>-129.88185449528652</v>
      </c>
      <c r="U236" s="54">
        <v>-109.24566171680209</v>
      </c>
      <c r="V236" s="54">
        <v>-84.24566171680209</v>
      </c>
      <c r="W236" s="54">
        <v>-59.24566171680209</v>
      </c>
      <c r="X236" s="95">
        <v>-34.24566171680209</v>
      </c>
      <c r="Y236" s="104">
        <v>100</v>
      </c>
      <c r="AA236" s="56">
        <v>-160.06414601902299</v>
      </c>
      <c r="AB236" s="32">
        <v>-139.42795324053856</v>
      </c>
      <c r="AC236" s="32">
        <v>-114.42795324053856</v>
      </c>
      <c r="AD236" s="32">
        <v>-89.427953240538557</v>
      </c>
      <c r="AE236" s="26">
        <v>-64.427953240538557</v>
      </c>
    </row>
    <row r="237" spans="1:31" x14ac:dyDescent="0.2">
      <c r="A237" s="1">
        <v>700</v>
      </c>
      <c r="B237" s="1" t="s">
        <v>230</v>
      </c>
      <c r="C237" s="1">
        <v>9</v>
      </c>
      <c r="D237" s="2">
        <v>5404</v>
      </c>
      <c r="E237" s="2">
        <v>1240</v>
      </c>
      <c r="F237" s="2">
        <v>173.49718365799498</v>
      </c>
      <c r="G237" s="2">
        <v>3987.447619898122</v>
      </c>
      <c r="H237" s="2">
        <v>2412.9962056588774</v>
      </c>
      <c r="I237" s="117">
        <v>20.5</v>
      </c>
      <c r="J237" s="4">
        <v>8.1999999999999993</v>
      </c>
      <c r="K237" s="15">
        <v>-354.835728085168</v>
      </c>
      <c r="M237" s="78">
        <v>-344.0100552555889</v>
      </c>
      <c r="N237" s="80">
        <v>10.825672829579105</v>
      </c>
      <c r="O237" s="27">
        <v>-3.8795716065666879</v>
      </c>
      <c r="Q237" s="36">
        <v>-352.75823571999177</v>
      </c>
      <c r="R237" s="25">
        <v>2.0774923651762265</v>
      </c>
      <c r="T237" s="36">
        <v>-350.47192086365243</v>
      </c>
      <c r="U237" s="54">
        <v>-352.75823571999177</v>
      </c>
      <c r="V237" s="54">
        <v>-352.75823571999177</v>
      </c>
      <c r="W237" s="54">
        <v>-352.75823571999177</v>
      </c>
      <c r="X237" s="95">
        <v>-352.75823571999177</v>
      </c>
      <c r="Y237" s="104">
        <v>2.0774923651762265</v>
      </c>
      <c r="AA237" s="56">
        <v>2.2863148563393452</v>
      </c>
      <c r="AB237" s="32">
        <v>0</v>
      </c>
      <c r="AC237" s="32">
        <v>0</v>
      </c>
      <c r="AD237" s="32">
        <v>0</v>
      </c>
      <c r="AE237" s="26">
        <v>0</v>
      </c>
    </row>
    <row r="238" spans="1:31" x14ac:dyDescent="0.2">
      <c r="A238" s="1">
        <v>702</v>
      </c>
      <c r="B238" s="1" t="s">
        <v>231</v>
      </c>
      <c r="C238" s="1">
        <v>6</v>
      </c>
      <c r="D238" s="2">
        <v>4689</v>
      </c>
      <c r="E238" s="2">
        <v>-460</v>
      </c>
      <c r="F238" s="2">
        <v>145.30522092226971</v>
      </c>
      <c r="G238" s="2">
        <v>4323.5312763156671</v>
      </c>
      <c r="H238" s="2">
        <v>2049.2344367245128</v>
      </c>
      <c r="I238" s="117">
        <v>22.25</v>
      </c>
      <c r="J238" s="4">
        <v>9.9499999999999993</v>
      </c>
      <c r="K238" s="15">
        <v>594.24914696728877</v>
      </c>
      <c r="M238" s="78">
        <v>509.08933615135646</v>
      </c>
      <c r="N238" s="80">
        <v>-85.159810815932303</v>
      </c>
      <c r="O238" s="27">
        <v>53.711718580740104</v>
      </c>
      <c r="Q238" s="36">
        <v>590.41426441658234</v>
      </c>
      <c r="R238" s="25">
        <v>-3.8348825507064248</v>
      </c>
      <c r="T238" s="36">
        <v>598.61295418880434</v>
      </c>
      <c r="U238" s="54">
        <v>590.41426441658234</v>
      </c>
      <c r="V238" s="54">
        <v>590.41426441658234</v>
      </c>
      <c r="W238" s="54">
        <v>590.41426441658234</v>
      </c>
      <c r="X238" s="95">
        <v>590.41426441658234</v>
      </c>
      <c r="Y238" s="104">
        <v>-3.8348825507064248</v>
      </c>
      <c r="AA238" s="56">
        <v>8.1986897722219965</v>
      </c>
      <c r="AB238" s="32">
        <v>0</v>
      </c>
      <c r="AC238" s="32">
        <v>0</v>
      </c>
      <c r="AD238" s="32">
        <v>0</v>
      </c>
      <c r="AE238" s="26">
        <v>0</v>
      </c>
    </row>
    <row r="239" spans="1:31" x14ac:dyDescent="0.2">
      <c r="A239" s="1">
        <v>704</v>
      </c>
      <c r="B239" s="1" t="s">
        <v>232</v>
      </c>
      <c r="C239" s="1">
        <v>2</v>
      </c>
      <c r="D239" s="2">
        <v>6045</v>
      </c>
      <c r="E239" s="2">
        <v>1628</v>
      </c>
      <c r="F239" s="2">
        <v>179.81541126117875</v>
      </c>
      <c r="G239" s="2">
        <v>2501.3601001905154</v>
      </c>
      <c r="H239" s="2">
        <v>2163.5263602268269</v>
      </c>
      <c r="I239" s="117">
        <v>19.75</v>
      </c>
      <c r="J239" s="4">
        <v>7.4499999999999993</v>
      </c>
      <c r="K239" s="15">
        <v>-26.877581659655391</v>
      </c>
      <c r="M239" s="78">
        <v>-108.22783089934593</v>
      </c>
      <c r="N239" s="80">
        <v>-81.350249239690541</v>
      </c>
      <c r="O239" s="27">
        <v>51.425981634995097</v>
      </c>
      <c r="Q239" s="36">
        <v>-0.4157446997978157</v>
      </c>
      <c r="R239" s="25">
        <v>26.461836959857575</v>
      </c>
      <c r="T239" s="36">
        <v>-22.513774438139805</v>
      </c>
      <c r="U239" s="54">
        <v>-1.8775816596553905</v>
      </c>
      <c r="V239" s="54">
        <v>-0.4157446997978157</v>
      </c>
      <c r="W239" s="54">
        <v>-0.4157446997978157</v>
      </c>
      <c r="X239" s="95">
        <v>-0.4157446997978157</v>
      </c>
      <c r="Y239" s="104">
        <v>26.461836959857575</v>
      </c>
      <c r="AA239" s="56">
        <v>-22.098029738341989</v>
      </c>
      <c r="AB239" s="32">
        <v>-1.4618369598575747</v>
      </c>
      <c r="AC239" s="32">
        <v>0</v>
      </c>
      <c r="AD239" s="32">
        <v>0</v>
      </c>
      <c r="AE239" s="26">
        <v>0</v>
      </c>
    </row>
    <row r="240" spans="1:31" x14ac:dyDescent="0.2">
      <c r="A240" s="1">
        <v>707</v>
      </c>
      <c r="B240" s="1" t="s">
        <v>233</v>
      </c>
      <c r="C240" s="1">
        <v>12</v>
      </c>
      <c r="D240" s="2">
        <v>2435</v>
      </c>
      <c r="E240" s="2">
        <v>-1081</v>
      </c>
      <c r="F240" s="2">
        <v>113.19431300776718</v>
      </c>
      <c r="G240" s="2">
        <v>4532.905146954402</v>
      </c>
      <c r="H240" s="2">
        <v>2121.795719603158</v>
      </c>
      <c r="I240" s="117">
        <v>21.5</v>
      </c>
      <c r="J240" s="4">
        <v>9.1999999999999993</v>
      </c>
      <c r="K240" s="15">
        <v>69.329144989229135</v>
      </c>
      <c r="M240" s="78">
        <v>101.4506209390308</v>
      </c>
      <c r="N240" s="80">
        <v>32.121475949801663</v>
      </c>
      <c r="O240" s="27">
        <v>-16.65705347870022</v>
      </c>
      <c r="Q240" s="36">
        <v>-39.579684993698123</v>
      </c>
      <c r="R240" s="25">
        <v>-108.90882998292726</v>
      </c>
      <c r="T240" s="36">
        <v>73.692952210744721</v>
      </c>
      <c r="U240" s="54">
        <v>44.329144989229135</v>
      </c>
      <c r="V240" s="54">
        <v>19.329144989229135</v>
      </c>
      <c r="W240" s="54">
        <v>-5.6708550107708646</v>
      </c>
      <c r="X240" s="95">
        <v>-30.670855010770865</v>
      </c>
      <c r="Y240" s="104">
        <v>-100</v>
      </c>
      <c r="AA240" s="56">
        <v>113.27263720444284</v>
      </c>
      <c r="AB240" s="32">
        <v>83.908829982927259</v>
      </c>
      <c r="AC240" s="32">
        <v>58.908829982927259</v>
      </c>
      <c r="AD240" s="32">
        <v>33.908829982927259</v>
      </c>
      <c r="AE240" s="26">
        <v>8.9088299829272586</v>
      </c>
    </row>
    <row r="241" spans="1:31" x14ac:dyDescent="0.2">
      <c r="A241" s="1">
        <v>710</v>
      </c>
      <c r="B241" s="1" t="s">
        <v>234</v>
      </c>
      <c r="C241" s="1">
        <v>1</v>
      </c>
      <c r="D241" s="2">
        <v>28674</v>
      </c>
      <c r="E241" s="2">
        <v>-437</v>
      </c>
      <c r="F241" s="2">
        <v>170.58553709707923</v>
      </c>
      <c r="G241" s="2">
        <v>3556.8902987770716</v>
      </c>
      <c r="H241" s="2">
        <v>2369.3848188439779</v>
      </c>
      <c r="I241" s="117">
        <v>22</v>
      </c>
      <c r="J241" s="4">
        <v>9.6999999999999993</v>
      </c>
      <c r="K241" s="15">
        <v>19.562745361207977</v>
      </c>
      <c r="M241" s="78">
        <v>356.9178181113989</v>
      </c>
      <c r="N241" s="80">
        <v>337.35507275019091</v>
      </c>
      <c r="O241" s="27">
        <v>-199.79721155893378</v>
      </c>
      <c r="Q241" s="36">
        <v>131.07768135575677</v>
      </c>
      <c r="R241" s="25">
        <v>111.51493599454879</v>
      </c>
      <c r="T241" s="36">
        <v>23.926552582723563</v>
      </c>
      <c r="U241" s="54">
        <v>44.562745361207973</v>
      </c>
      <c r="V241" s="54">
        <v>69.562745361207973</v>
      </c>
      <c r="W241" s="54">
        <v>94.562745361207973</v>
      </c>
      <c r="X241" s="95">
        <v>119.56274536120797</v>
      </c>
      <c r="Y241" s="104">
        <v>100</v>
      </c>
      <c r="AA241" s="56">
        <v>-107.15112877303321</v>
      </c>
      <c r="AB241" s="32">
        <v>-86.514935994548793</v>
      </c>
      <c r="AC241" s="32">
        <v>-61.514935994548793</v>
      </c>
      <c r="AD241" s="32">
        <v>-36.514935994548793</v>
      </c>
      <c r="AE241" s="26">
        <v>-11.514935994548793</v>
      </c>
    </row>
    <row r="242" spans="1:31" x14ac:dyDescent="0.2">
      <c r="A242" s="1">
        <v>729</v>
      </c>
      <c r="B242" s="1" t="s">
        <v>235</v>
      </c>
      <c r="C242" s="1">
        <v>13</v>
      </c>
      <c r="D242" s="2">
        <v>10084</v>
      </c>
      <c r="E242" s="2">
        <v>584</v>
      </c>
      <c r="F242" s="2">
        <v>134.48185243950815</v>
      </c>
      <c r="G242" s="2">
        <v>3910.315862904657</v>
      </c>
      <c r="H242" s="2">
        <v>2196.368932085184</v>
      </c>
      <c r="I242" s="117">
        <v>21.5</v>
      </c>
      <c r="J242" s="4">
        <v>9.1999999999999993</v>
      </c>
      <c r="K242" s="15">
        <v>14.805388917591731</v>
      </c>
      <c r="M242" s="78">
        <v>80.692930060787418</v>
      </c>
      <c r="N242" s="80">
        <v>65.887541143195691</v>
      </c>
      <c r="O242" s="27">
        <v>-36.916692594736638</v>
      </c>
      <c r="Q242" s="36">
        <v>5.666708504954757</v>
      </c>
      <c r="R242" s="25">
        <v>-9.1386804126369743</v>
      </c>
      <c r="T242" s="36">
        <v>19.169196139107317</v>
      </c>
      <c r="U242" s="54">
        <v>5.666708504954757</v>
      </c>
      <c r="V242" s="54">
        <v>5.666708504954757</v>
      </c>
      <c r="W242" s="54">
        <v>5.666708504954757</v>
      </c>
      <c r="X242" s="95">
        <v>5.666708504954757</v>
      </c>
      <c r="Y242" s="104">
        <v>-9.1386804126369743</v>
      </c>
      <c r="AA242" s="56">
        <v>13.50248763415256</v>
      </c>
      <c r="AB242" s="32">
        <v>0</v>
      </c>
      <c r="AC242" s="32">
        <v>0</v>
      </c>
      <c r="AD242" s="32">
        <v>0</v>
      </c>
      <c r="AE242" s="26">
        <v>0</v>
      </c>
    </row>
    <row r="243" spans="1:31" x14ac:dyDescent="0.2">
      <c r="A243" s="1">
        <v>732</v>
      </c>
      <c r="B243" s="1" t="s">
        <v>236</v>
      </c>
      <c r="C243" s="1">
        <v>19</v>
      </c>
      <c r="D243" s="2">
        <v>3781</v>
      </c>
      <c r="E243" s="2">
        <v>1292</v>
      </c>
      <c r="F243" s="2">
        <v>137.03624025132081</v>
      </c>
      <c r="G243" s="2">
        <v>5494.8863062687342</v>
      </c>
      <c r="H243" s="2">
        <v>2651.5526129714062</v>
      </c>
      <c r="I243" s="117">
        <v>20.5</v>
      </c>
      <c r="J243" s="4">
        <v>8.1999999999999993</v>
      </c>
      <c r="K243" s="15">
        <v>426.61522145926079</v>
      </c>
      <c r="M243" s="78">
        <v>352.88881643744497</v>
      </c>
      <c r="N243" s="80">
        <v>-73.726405021815822</v>
      </c>
      <c r="O243" s="27">
        <v>46.851675104270242</v>
      </c>
      <c r="Q243" s="36">
        <v>438.04987535788757</v>
      </c>
      <c r="R243" s="25">
        <v>11.434653898626777</v>
      </c>
      <c r="T243" s="36">
        <v>430.97902868077637</v>
      </c>
      <c r="U243" s="54">
        <v>438.04987535788757</v>
      </c>
      <c r="V243" s="54">
        <v>438.04987535788757</v>
      </c>
      <c r="W243" s="54">
        <v>438.04987535788757</v>
      </c>
      <c r="X243" s="95">
        <v>438.04987535788757</v>
      </c>
      <c r="Y243" s="104">
        <v>11.434653898626777</v>
      </c>
      <c r="AA243" s="56">
        <v>-7.0708466771112057</v>
      </c>
      <c r="AB243" s="32">
        <v>0</v>
      </c>
      <c r="AC243" s="32">
        <v>0</v>
      </c>
      <c r="AD243" s="32">
        <v>0</v>
      </c>
      <c r="AE243" s="26">
        <v>0</v>
      </c>
    </row>
    <row r="244" spans="1:31" x14ac:dyDescent="0.2">
      <c r="A244" s="1">
        <v>734</v>
      </c>
      <c r="B244" s="1" t="s">
        <v>237</v>
      </c>
      <c r="C244" s="1">
        <v>2</v>
      </c>
      <c r="D244" s="2">
        <v>54238</v>
      </c>
      <c r="E244" s="2">
        <v>132</v>
      </c>
      <c r="F244" s="2">
        <v>162.40055499419501</v>
      </c>
      <c r="G244" s="2">
        <v>3247.9105049454442</v>
      </c>
      <c r="H244" s="2">
        <v>2223.0846393032325</v>
      </c>
      <c r="I244" s="117">
        <v>20.75</v>
      </c>
      <c r="J244" s="4">
        <v>8.4499999999999993</v>
      </c>
      <c r="K244" s="15">
        <v>136.00584624708154</v>
      </c>
      <c r="M244" s="78">
        <v>91.23318991494375</v>
      </c>
      <c r="N244" s="80">
        <v>-44.772656332137785</v>
      </c>
      <c r="O244" s="27">
        <v>29.479425890463446</v>
      </c>
      <c r="Q244" s="36">
        <v>79.263405976127075</v>
      </c>
      <c r="R244" s="25">
        <v>-56.742440270954461</v>
      </c>
      <c r="T244" s="36">
        <v>140.36965346859711</v>
      </c>
      <c r="U244" s="54">
        <v>111.00584624708154</v>
      </c>
      <c r="V244" s="54">
        <v>86.005846247081536</v>
      </c>
      <c r="W244" s="54">
        <v>79.263405976127075</v>
      </c>
      <c r="X244" s="95">
        <v>79.263405976127075</v>
      </c>
      <c r="Y244" s="104">
        <v>-56.742440270954461</v>
      </c>
      <c r="AA244" s="56">
        <v>61.106247492470033</v>
      </c>
      <c r="AB244" s="32">
        <v>31.742440270954461</v>
      </c>
      <c r="AC244" s="32">
        <v>6.7424402709544609</v>
      </c>
      <c r="AD244" s="32">
        <v>0</v>
      </c>
      <c r="AE244" s="26">
        <v>0</v>
      </c>
    </row>
    <row r="245" spans="1:31" x14ac:dyDescent="0.2">
      <c r="A245" s="1">
        <v>738</v>
      </c>
      <c r="B245" s="1" t="s">
        <v>238</v>
      </c>
      <c r="C245" s="1">
        <v>2</v>
      </c>
      <c r="D245" s="2">
        <v>2999</v>
      </c>
      <c r="E245" s="2">
        <v>869</v>
      </c>
      <c r="F245" s="2">
        <v>159.0847140617754</v>
      </c>
      <c r="G245" s="2">
        <v>3111.1173233680406</v>
      </c>
      <c r="H245" s="2">
        <v>2119.9076033515466</v>
      </c>
      <c r="I245" s="117">
        <v>21</v>
      </c>
      <c r="J245" s="4">
        <v>8.6999999999999993</v>
      </c>
      <c r="K245" s="15">
        <v>7.4795130624396666</v>
      </c>
      <c r="M245" s="78">
        <v>130.36841843208893</v>
      </c>
      <c r="N245" s="80">
        <v>122.88890536964927</v>
      </c>
      <c r="O245" s="27">
        <v>-71.117511130608776</v>
      </c>
      <c r="Q245" s="36">
        <v>113.21002707889731</v>
      </c>
      <c r="R245" s="25">
        <v>105.73051401645765</v>
      </c>
      <c r="T245" s="36">
        <v>11.843320283955252</v>
      </c>
      <c r="U245" s="54">
        <v>32.479513062439665</v>
      </c>
      <c r="V245" s="54">
        <v>57.479513062439665</v>
      </c>
      <c r="W245" s="54">
        <v>82.479513062439665</v>
      </c>
      <c r="X245" s="95">
        <v>107.47951306243966</v>
      </c>
      <c r="Y245" s="104">
        <v>100</v>
      </c>
      <c r="AA245" s="56">
        <v>-101.36670679494206</v>
      </c>
      <c r="AB245" s="32">
        <v>-80.730514016457647</v>
      </c>
      <c r="AC245" s="32">
        <v>-55.730514016457647</v>
      </c>
      <c r="AD245" s="32">
        <v>-30.730514016457647</v>
      </c>
      <c r="AE245" s="26">
        <v>-5.7305140164576471</v>
      </c>
    </row>
    <row r="246" spans="1:31" x14ac:dyDescent="0.2">
      <c r="A246" s="1">
        <v>739</v>
      </c>
      <c r="B246" s="1" t="s">
        <v>239</v>
      </c>
      <c r="C246" s="1">
        <v>9</v>
      </c>
      <c r="D246" s="2">
        <v>3667</v>
      </c>
      <c r="E246" s="2">
        <v>1285</v>
      </c>
      <c r="F246" s="2">
        <v>144.22460027144868</v>
      </c>
      <c r="G246" s="2">
        <v>4306.9382983390979</v>
      </c>
      <c r="H246" s="2">
        <v>2192.9749665867685</v>
      </c>
      <c r="I246" s="117">
        <v>21</v>
      </c>
      <c r="J246" s="4">
        <v>8.6999999999999993</v>
      </c>
      <c r="K246" s="15">
        <v>154.92016011693934</v>
      </c>
      <c r="M246" s="78">
        <v>42.595094711713493</v>
      </c>
      <c r="N246" s="80">
        <v>-112.32506540522584</v>
      </c>
      <c r="O246" s="27">
        <v>70.010871334316292</v>
      </c>
      <c r="Q246" s="36">
        <v>68.513658618525767</v>
      </c>
      <c r="R246" s="25">
        <v>-86.406501498413576</v>
      </c>
      <c r="T246" s="36">
        <v>159.28396733845494</v>
      </c>
      <c r="U246" s="54">
        <v>129.92016011693934</v>
      </c>
      <c r="V246" s="54">
        <v>104.92016011693934</v>
      </c>
      <c r="W246" s="54">
        <v>79.920160116939343</v>
      </c>
      <c r="X246" s="95">
        <v>68.513658618525767</v>
      </c>
      <c r="Y246" s="104">
        <v>-86.406501498413576</v>
      </c>
      <c r="AA246" s="56">
        <v>90.770308719929176</v>
      </c>
      <c r="AB246" s="32">
        <v>61.406501498413576</v>
      </c>
      <c r="AC246" s="32">
        <v>36.406501498413576</v>
      </c>
      <c r="AD246" s="32">
        <v>11.406501498413576</v>
      </c>
      <c r="AE246" s="26">
        <v>0</v>
      </c>
    </row>
    <row r="247" spans="1:31" x14ac:dyDescent="0.2">
      <c r="A247" s="1">
        <v>740</v>
      </c>
      <c r="B247" s="1" t="s">
        <v>240</v>
      </c>
      <c r="C247" s="1">
        <v>10</v>
      </c>
      <c r="D247" s="2">
        <v>35944</v>
      </c>
      <c r="E247" s="2">
        <v>-269</v>
      </c>
      <c r="F247" s="2">
        <v>157.28565240919428</v>
      </c>
      <c r="G247" s="2">
        <v>3990.5129357413398</v>
      </c>
      <c r="H247" s="2">
        <v>1922.7846792675825</v>
      </c>
      <c r="I247" s="117">
        <v>22.5</v>
      </c>
      <c r="J247" s="4">
        <v>10.199999999999999</v>
      </c>
      <c r="K247" s="15">
        <v>248.53762527983775</v>
      </c>
      <c r="M247" s="78">
        <v>557.23883433165554</v>
      </c>
      <c r="N247" s="80">
        <v>308.70120905181778</v>
      </c>
      <c r="O247" s="27">
        <v>-182.60489333990992</v>
      </c>
      <c r="Q247" s="36">
        <v>328.09148077563657</v>
      </c>
      <c r="R247" s="25">
        <v>79.553855495798814</v>
      </c>
      <c r="T247" s="36">
        <v>252.90143250135333</v>
      </c>
      <c r="U247" s="54">
        <v>273.53762527983775</v>
      </c>
      <c r="V247" s="54">
        <v>298.53762527983775</v>
      </c>
      <c r="W247" s="54">
        <v>323.53762527983775</v>
      </c>
      <c r="X247" s="95">
        <v>328.09148077563657</v>
      </c>
      <c r="Y247" s="104">
        <v>79.553855495798814</v>
      </c>
      <c r="AA247" s="56">
        <v>-75.190048274283242</v>
      </c>
      <c r="AB247" s="32">
        <v>-54.553855495798814</v>
      </c>
      <c r="AC247" s="32">
        <v>-29.553855495798814</v>
      </c>
      <c r="AD247" s="32">
        <v>-4.553855495798814</v>
      </c>
      <c r="AE247" s="26">
        <v>0</v>
      </c>
    </row>
    <row r="248" spans="1:31" x14ac:dyDescent="0.2">
      <c r="A248" s="1">
        <v>742</v>
      </c>
      <c r="B248" s="1" t="s">
        <v>241</v>
      </c>
      <c r="C248" s="1">
        <v>19</v>
      </c>
      <c r="D248" s="2">
        <v>1103</v>
      </c>
      <c r="E248" s="2">
        <v>-327</v>
      </c>
      <c r="F248" s="2">
        <v>134.83611314980311</v>
      </c>
      <c r="G248" s="2">
        <v>4723.4431652031481</v>
      </c>
      <c r="H248" s="2">
        <v>2657.5501540274968</v>
      </c>
      <c r="I248" s="117">
        <v>21.75</v>
      </c>
      <c r="J248" s="4">
        <v>9.4499999999999993</v>
      </c>
      <c r="K248" s="15">
        <v>592.18115252676603</v>
      </c>
      <c r="M248" s="78">
        <v>665.92834580403712</v>
      </c>
      <c r="N248" s="80">
        <v>73.747193277271094</v>
      </c>
      <c r="O248" s="27">
        <v>-41.632483875181904</v>
      </c>
      <c r="Q248" s="36">
        <v>649.35519136074743</v>
      </c>
      <c r="R248" s="25">
        <v>57.174038833981399</v>
      </c>
      <c r="T248" s="36">
        <v>596.5449597482816</v>
      </c>
      <c r="U248" s="54">
        <v>617.18115252676603</v>
      </c>
      <c r="V248" s="54">
        <v>642.18115252676603</v>
      </c>
      <c r="W248" s="54">
        <v>649.35519136074743</v>
      </c>
      <c r="X248" s="95">
        <v>649.35519136074743</v>
      </c>
      <c r="Y248" s="104">
        <v>57.174038833981399</v>
      </c>
      <c r="AA248" s="56">
        <v>-52.810231612465827</v>
      </c>
      <c r="AB248" s="32">
        <v>-32.174038833981399</v>
      </c>
      <c r="AC248" s="32">
        <v>-7.174038833981399</v>
      </c>
      <c r="AD248" s="32">
        <v>0</v>
      </c>
      <c r="AE248" s="26">
        <v>0</v>
      </c>
    </row>
    <row r="249" spans="1:31" x14ac:dyDescent="0.2">
      <c r="A249" s="1">
        <v>743</v>
      </c>
      <c r="B249" s="1" t="s">
        <v>242</v>
      </c>
      <c r="C249" s="1">
        <v>14</v>
      </c>
      <c r="D249" s="2">
        <v>60880</v>
      </c>
      <c r="E249" s="2">
        <v>505</v>
      </c>
      <c r="F249" s="2">
        <v>171.50040403582705</v>
      </c>
      <c r="G249" s="2">
        <v>3218.0134047533456</v>
      </c>
      <c r="H249" s="2">
        <v>2440.5867981605365</v>
      </c>
      <c r="I249" s="117">
        <v>21</v>
      </c>
      <c r="J249" s="4">
        <v>8.6999999999999993</v>
      </c>
      <c r="K249" s="15">
        <v>-29.408803759514896</v>
      </c>
      <c r="M249" s="78">
        <v>147.74181601792972</v>
      </c>
      <c r="N249" s="80">
        <v>177.1506197774446</v>
      </c>
      <c r="O249" s="27">
        <v>-103.67453977528601</v>
      </c>
      <c r="Q249" s="36">
        <v>14.32482472993923</v>
      </c>
      <c r="R249" s="25">
        <v>43.733628489454127</v>
      </c>
      <c r="T249" s="36">
        <v>-25.04499653799931</v>
      </c>
      <c r="U249" s="54">
        <v>-4.4088037595148961</v>
      </c>
      <c r="V249" s="54">
        <v>14.32482472993923</v>
      </c>
      <c r="W249" s="54">
        <v>14.32482472993923</v>
      </c>
      <c r="X249" s="95">
        <v>14.32482472993923</v>
      </c>
      <c r="Y249" s="104">
        <v>43.733628489454127</v>
      </c>
      <c r="AA249" s="56">
        <v>-39.369821267938541</v>
      </c>
      <c r="AB249" s="32">
        <v>-18.733628489454127</v>
      </c>
      <c r="AC249" s="32">
        <v>0</v>
      </c>
      <c r="AD249" s="32">
        <v>0</v>
      </c>
      <c r="AE249" s="26">
        <v>0</v>
      </c>
    </row>
    <row r="250" spans="1:31" x14ac:dyDescent="0.2">
      <c r="A250" s="1">
        <v>746</v>
      </c>
      <c r="B250" s="1" t="s">
        <v>243</v>
      </c>
      <c r="C250" s="1">
        <v>17</v>
      </c>
      <c r="D250" s="2">
        <v>5154</v>
      </c>
      <c r="E250" s="2">
        <v>-10</v>
      </c>
      <c r="F250" s="2">
        <v>121.10870890847609</v>
      </c>
      <c r="G250" s="2">
        <v>3767.360242230287</v>
      </c>
      <c r="H250" s="2">
        <v>2652.0791976184737</v>
      </c>
      <c r="I250" s="117">
        <v>21.75</v>
      </c>
      <c r="J250" s="4">
        <v>9.4499999999999993</v>
      </c>
      <c r="K250" s="15">
        <v>227.91042098039767</v>
      </c>
      <c r="M250" s="78">
        <v>382.81681413498097</v>
      </c>
      <c r="N250" s="80">
        <v>154.9063931545833</v>
      </c>
      <c r="O250" s="27">
        <v>-90.328003801569224</v>
      </c>
      <c r="Q250" s="36">
        <v>419.26262996660029</v>
      </c>
      <c r="R250" s="25">
        <v>191.35220898620261</v>
      </c>
      <c r="T250" s="36">
        <v>232.27422820191327</v>
      </c>
      <c r="U250" s="54">
        <v>252.91042098039767</v>
      </c>
      <c r="V250" s="54">
        <v>277.9104209803977</v>
      </c>
      <c r="W250" s="54">
        <v>302.9104209803977</v>
      </c>
      <c r="X250" s="95">
        <v>327.9104209803977</v>
      </c>
      <c r="Y250" s="104">
        <v>100.00000000000003</v>
      </c>
      <c r="AA250" s="56">
        <v>-186.98840176468701</v>
      </c>
      <c r="AB250" s="32">
        <v>-166.35220898620261</v>
      </c>
      <c r="AC250" s="32">
        <v>-141.35220898620261</v>
      </c>
      <c r="AD250" s="32">
        <v>-116.35220898620261</v>
      </c>
      <c r="AE250" s="26">
        <v>-91.352208986202612</v>
      </c>
    </row>
    <row r="251" spans="1:31" x14ac:dyDescent="0.2">
      <c r="A251" s="1">
        <v>747</v>
      </c>
      <c r="B251" s="1" t="s">
        <v>244</v>
      </c>
      <c r="C251" s="1">
        <v>4</v>
      </c>
      <c r="D251" s="2">
        <v>1593</v>
      </c>
      <c r="E251" s="2">
        <v>586</v>
      </c>
      <c r="F251" s="2">
        <v>114.83350289701352</v>
      </c>
      <c r="G251" s="2">
        <v>3985.132320789447</v>
      </c>
      <c r="H251" s="2">
        <v>2249.9730517240559</v>
      </c>
      <c r="I251" s="117">
        <v>21</v>
      </c>
      <c r="J251" s="4">
        <v>8.6999999999999993</v>
      </c>
      <c r="K251" s="15">
        <v>193.28728956937687</v>
      </c>
      <c r="M251" s="78">
        <v>-2.7448196241580436</v>
      </c>
      <c r="N251" s="80">
        <v>-196.03210919353492</v>
      </c>
      <c r="O251" s="27">
        <v>120.23509760730173</v>
      </c>
      <c r="Q251" s="36">
        <v>69.728443961633204</v>
      </c>
      <c r="R251" s="25">
        <v>-123.55884560774366</v>
      </c>
      <c r="T251" s="36">
        <v>197.65109679089244</v>
      </c>
      <c r="U251" s="54">
        <v>168.28728956937687</v>
      </c>
      <c r="V251" s="54">
        <v>143.28728956937687</v>
      </c>
      <c r="W251" s="54">
        <v>118.28728956937687</v>
      </c>
      <c r="X251" s="95">
        <v>93.287289569376867</v>
      </c>
      <c r="Y251" s="104">
        <v>-100</v>
      </c>
      <c r="AA251" s="56">
        <v>127.92265282925923</v>
      </c>
      <c r="AB251" s="32">
        <v>98.558845607743663</v>
      </c>
      <c r="AC251" s="32">
        <v>73.558845607743663</v>
      </c>
      <c r="AD251" s="32">
        <v>48.558845607743663</v>
      </c>
      <c r="AE251" s="26">
        <v>23.558845607743663</v>
      </c>
    </row>
    <row r="252" spans="1:31" x14ac:dyDescent="0.2">
      <c r="A252" s="1">
        <v>748</v>
      </c>
      <c r="B252" s="1" t="s">
        <v>245</v>
      </c>
      <c r="C252" s="1">
        <v>17</v>
      </c>
      <c r="D252" s="2">
        <v>5526</v>
      </c>
      <c r="E252" s="2">
        <v>201</v>
      </c>
      <c r="F252" s="2">
        <v>137.23485230083841</v>
      </c>
      <c r="G252" s="2">
        <v>3277.1757530744239</v>
      </c>
      <c r="H252" s="2">
        <v>2626.2445524829509</v>
      </c>
      <c r="I252" s="117">
        <v>22</v>
      </c>
      <c r="J252" s="4">
        <v>9.6999999999999993</v>
      </c>
      <c r="K252" s="15">
        <v>819.40360691737442</v>
      </c>
      <c r="M252" s="78">
        <v>412.74184171111807</v>
      </c>
      <c r="N252" s="80">
        <v>-406.66176520625635</v>
      </c>
      <c r="O252" s="27">
        <v>246.61289121493456</v>
      </c>
      <c r="Q252" s="36">
        <v>739.28977743685425</v>
      </c>
      <c r="R252" s="25">
        <v>-80.113829480520167</v>
      </c>
      <c r="T252" s="36">
        <v>823.76741413888999</v>
      </c>
      <c r="U252" s="54">
        <v>794.40360691737442</v>
      </c>
      <c r="V252" s="54">
        <v>769.40360691737442</v>
      </c>
      <c r="W252" s="54">
        <v>744.40360691737442</v>
      </c>
      <c r="X252" s="95">
        <v>739.28977743685425</v>
      </c>
      <c r="Y252" s="104">
        <v>-80.113829480520167</v>
      </c>
      <c r="AA252" s="56">
        <v>84.477636702035738</v>
      </c>
      <c r="AB252" s="32">
        <v>55.113829480520167</v>
      </c>
      <c r="AC252" s="32">
        <v>30.113829480520167</v>
      </c>
      <c r="AD252" s="32">
        <v>5.1138294805201667</v>
      </c>
      <c r="AE252" s="26">
        <v>0</v>
      </c>
    </row>
    <row r="253" spans="1:31" x14ac:dyDescent="0.2">
      <c r="A253" s="1">
        <v>749</v>
      </c>
      <c r="B253" s="1" t="s">
        <v>246</v>
      </c>
      <c r="C253" s="1">
        <v>11</v>
      </c>
      <c r="D253" s="2">
        <v>21668</v>
      </c>
      <c r="E253" s="2">
        <v>143</v>
      </c>
      <c r="F253" s="2">
        <v>174.45492825710082</v>
      </c>
      <c r="G253" s="2">
        <v>2916.2835129911246</v>
      </c>
      <c r="H253" s="2">
        <v>2350.9747564008444</v>
      </c>
      <c r="I253" s="117">
        <v>21.25</v>
      </c>
      <c r="J253" s="4">
        <v>8.9499999999999993</v>
      </c>
      <c r="K253" s="15">
        <v>80.474460966641246</v>
      </c>
      <c r="M253" s="78">
        <v>105.25841832212224</v>
      </c>
      <c r="N253" s="80">
        <v>24.783957355480993</v>
      </c>
      <c r="O253" s="27">
        <v>-12.254542322107826</v>
      </c>
      <c r="Q253" s="36">
        <v>138.31193580904394</v>
      </c>
      <c r="R253" s="25">
        <v>57.837474842402699</v>
      </c>
      <c r="T253" s="36">
        <v>84.838268188156832</v>
      </c>
      <c r="U253" s="54">
        <v>105.47446096664125</v>
      </c>
      <c r="V253" s="54">
        <v>130.47446096664123</v>
      </c>
      <c r="W253" s="54">
        <v>138.31193580904394</v>
      </c>
      <c r="X253" s="95">
        <v>138.31193580904394</v>
      </c>
      <c r="Y253" s="104">
        <v>57.837474842402699</v>
      </c>
      <c r="AA253" s="56">
        <v>-53.473667620887113</v>
      </c>
      <c r="AB253" s="32">
        <v>-32.837474842402699</v>
      </c>
      <c r="AC253" s="32">
        <v>-7.837474842402699</v>
      </c>
      <c r="AD253" s="32">
        <v>0</v>
      </c>
      <c r="AE253" s="26">
        <v>0</v>
      </c>
    </row>
    <row r="254" spans="1:31" x14ac:dyDescent="0.2">
      <c r="A254" s="1">
        <v>751</v>
      </c>
      <c r="B254" s="1" t="s">
        <v>247</v>
      </c>
      <c r="C254" s="1">
        <v>19</v>
      </c>
      <c r="D254" s="2">
        <v>3296</v>
      </c>
      <c r="E254" s="2">
        <v>506</v>
      </c>
      <c r="F254" s="2">
        <v>161.45527850065059</v>
      </c>
      <c r="G254" s="2">
        <v>3966.73189220215</v>
      </c>
      <c r="H254" s="2">
        <v>2377.389726821702</v>
      </c>
      <c r="I254" s="117">
        <v>22</v>
      </c>
      <c r="J254" s="4">
        <v>9.6999999999999993</v>
      </c>
      <c r="K254" s="15">
        <v>-37.868102088143857</v>
      </c>
      <c r="M254" s="78">
        <v>339.18773191402693</v>
      </c>
      <c r="N254" s="80">
        <v>377.0558340021708</v>
      </c>
      <c r="O254" s="27">
        <v>-223.61766831012167</v>
      </c>
      <c r="Q254" s="36">
        <v>228.42488401503363</v>
      </c>
      <c r="R254" s="25">
        <v>266.2929861031775</v>
      </c>
      <c r="T254" s="36">
        <v>-33.504294866628271</v>
      </c>
      <c r="U254" s="54">
        <v>-12.868102088143871</v>
      </c>
      <c r="V254" s="54">
        <v>12.131897911856129</v>
      </c>
      <c r="W254" s="54">
        <v>37.131897911856129</v>
      </c>
      <c r="X254" s="95">
        <v>62.131897911856129</v>
      </c>
      <c r="Y254" s="104">
        <v>99.999999999999986</v>
      </c>
      <c r="AA254" s="56">
        <v>-261.92917888166187</v>
      </c>
      <c r="AB254" s="32">
        <v>-241.2929861031775</v>
      </c>
      <c r="AC254" s="32">
        <v>-216.2929861031775</v>
      </c>
      <c r="AD254" s="32">
        <v>-191.2929861031775</v>
      </c>
      <c r="AE254" s="26">
        <v>-166.2929861031775</v>
      </c>
    </row>
    <row r="255" spans="1:31" x14ac:dyDescent="0.2">
      <c r="A255" s="1">
        <v>753</v>
      </c>
      <c r="B255" s="1" t="s">
        <v>248</v>
      </c>
      <c r="C255" s="1">
        <v>1</v>
      </c>
      <c r="D255" s="2">
        <v>19034</v>
      </c>
      <c r="E255" s="2">
        <v>415</v>
      </c>
      <c r="F255" s="2">
        <v>217.7015987294225</v>
      </c>
      <c r="G255" s="2">
        <v>2471.1400792895665</v>
      </c>
      <c r="H255" s="2">
        <v>2542.1452895517177</v>
      </c>
      <c r="I255" s="117">
        <v>19.25</v>
      </c>
      <c r="J255" s="4">
        <v>6.9499999999999993</v>
      </c>
      <c r="K255" s="15">
        <v>536.51860261533147</v>
      </c>
      <c r="M255" s="78">
        <v>121.80749938967111</v>
      </c>
      <c r="N255" s="80">
        <v>-414.71110322566039</v>
      </c>
      <c r="O255" s="27">
        <v>251.44249402657701</v>
      </c>
      <c r="Q255" s="36">
        <v>398.13453745182335</v>
      </c>
      <c r="R255" s="25">
        <v>-138.38406516350813</v>
      </c>
      <c r="T255" s="36">
        <v>540.88240983684705</v>
      </c>
      <c r="U255" s="54">
        <v>511.51860261533147</v>
      </c>
      <c r="V255" s="54">
        <v>486.51860261533147</v>
      </c>
      <c r="W255" s="54">
        <v>461.51860261533147</v>
      </c>
      <c r="X255" s="95">
        <v>436.51860261533147</v>
      </c>
      <c r="Y255" s="104">
        <v>-100</v>
      </c>
      <c r="AA255" s="56">
        <v>142.7478723850237</v>
      </c>
      <c r="AB255" s="32">
        <v>113.38406516350813</v>
      </c>
      <c r="AC255" s="32">
        <v>88.384065163508126</v>
      </c>
      <c r="AD255" s="32">
        <v>63.384065163508126</v>
      </c>
      <c r="AE255" s="26">
        <v>38.384065163508126</v>
      </c>
    </row>
    <row r="256" spans="1:31" x14ac:dyDescent="0.2">
      <c r="A256" s="1">
        <v>755</v>
      </c>
      <c r="B256" s="1" t="s">
        <v>249</v>
      </c>
      <c r="C256" s="1">
        <v>1</v>
      </c>
      <c r="D256" s="2">
        <v>6199</v>
      </c>
      <c r="E256" s="2">
        <v>-146</v>
      </c>
      <c r="F256" s="2">
        <v>203.77986982472629</v>
      </c>
      <c r="G256" s="2">
        <v>2631.2446108679142</v>
      </c>
      <c r="H256" s="2">
        <v>2719.9606247379966</v>
      </c>
      <c r="I256" s="117">
        <v>21.5</v>
      </c>
      <c r="J256" s="4">
        <v>9.1999999999999993</v>
      </c>
      <c r="K256" s="15">
        <v>-27.740202217057679</v>
      </c>
      <c r="M256" s="78">
        <v>21.406187226422471</v>
      </c>
      <c r="N256" s="80">
        <v>49.146389443480146</v>
      </c>
      <c r="O256" s="27">
        <v>-26.872001574907312</v>
      </c>
      <c r="Q256" s="36">
        <v>-30.259375010282497</v>
      </c>
      <c r="R256" s="25">
        <v>-2.5191727932248185</v>
      </c>
      <c r="T256" s="36">
        <v>-23.376394995542093</v>
      </c>
      <c r="U256" s="54">
        <v>-30.259375010282497</v>
      </c>
      <c r="V256" s="54">
        <v>-30.259375010282497</v>
      </c>
      <c r="W256" s="54">
        <v>-30.259375010282497</v>
      </c>
      <c r="X256" s="95">
        <v>-30.259375010282497</v>
      </c>
      <c r="Y256" s="104">
        <v>-2.5191727932248185</v>
      </c>
      <c r="AA256" s="56">
        <v>6.8829800147404043</v>
      </c>
      <c r="AB256" s="32">
        <v>0</v>
      </c>
      <c r="AC256" s="32">
        <v>0</v>
      </c>
      <c r="AD256" s="32">
        <v>0</v>
      </c>
      <c r="AE256" s="26">
        <v>0</v>
      </c>
    </row>
    <row r="257" spans="1:31" x14ac:dyDescent="0.2">
      <c r="A257" s="1">
        <v>758</v>
      </c>
      <c r="B257" s="1" t="s">
        <v>250</v>
      </c>
      <c r="C257" s="1">
        <v>19</v>
      </c>
      <c r="D257" s="2">
        <v>8820</v>
      </c>
      <c r="E257" s="2">
        <v>251</v>
      </c>
      <c r="F257" s="2">
        <v>166.43534470065086</v>
      </c>
      <c r="G257" s="2">
        <v>4072.7184071742149</v>
      </c>
      <c r="H257" s="2">
        <v>2808.0892603104426</v>
      </c>
      <c r="I257" s="117">
        <v>20</v>
      </c>
      <c r="J257" s="4">
        <v>7.6999999999999993</v>
      </c>
      <c r="K257" s="15">
        <v>595.88052831576431</v>
      </c>
      <c r="M257" s="78">
        <v>671.67953622050038</v>
      </c>
      <c r="N257" s="80">
        <v>75.799007904736072</v>
      </c>
      <c r="O257" s="27">
        <v>-42.863572651660903</v>
      </c>
      <c r="Q257" s="36">
        <v>787.97958975213999</v>
      </c>
      <c r="R257" s="25">
        <v>192.09906143637568</v>
      </c>
      <c r="T257" s="36">
        <v>600.24433553727988</v>
      </c>
      <c r="U257" s="54">
        <v>620.88052831576431</v>
      </c>
      <c r="V257" s="54">
        <v>645.88052831576431</v>
      </c>
      <c r="W257" s="54">
        <v>670.88052831576431</v>
      </c>
      <c r="X257" s="95">
        <v>695.88052831576431</v>
      </c>
      <c r="Y257" s="104">
        <v>100</v>
      </c>
      <c r="AA257" s="56">
        <v>-187.73525421486011</v>
      </c>
      <c r="AB257" s="32">
        <v>-167.09906143637568</v>
      </c>
      <c r="AC257" s="32">
        <v>-142.09906143637568</v>
      </c>
      <c r="AD257" s="32">
        <v>-117.09906143637568</v>
      </c>
      <c r="AE257" s="26">
        <v>-92.099061436375678</v>
      </c>
    </row>
    <row r="258" spans="1:31" x14ac:dyDescent="0.2">
      <c r="A258" s="1">
        <v>759</v>
      </c>
      <c r="B258" s="1" t="s">
        <v>251</v>
      </c>
      <c r="C258" s="1">
        <v>14</v>
      </c>
      <c r="D258" s="2">
        <v>2273</v>
      </c>
      <c r="E258" s="2">
        <v>265</v>
      </c>
      <c r="F258" s="2">
        <v>113.38575455601413</v>
      </c>
      <c r="G258" s="2">
        <v>4049.4609521612465</v>
      </c>
      <c r="H258" s="2">
        <v>1964.3367177275932</v>
      </c>
      <c r="I258" s="117">
        <v>21.75</v>
      </c>
      <c r="J258" s="4">
        <v>9.4499999999999993</v>
      </c>
      <c r="K258" s="15">
        <v>381.2162639948491</v>
      </c>
      <c r="M258" s="78">
        <v>276.48103811979848</v>
      </c>
      <c r="N258" s="80">
        <v>-104.73522587505062</v>
      </c>
      <c r="O258" s="27">
        <v>65.456967616211131</v>
      </c>
      <c r="Q258" s="36">
        <v>438.78236111038717</v>
      </c>
      <c r="R258" s="25">
        <v>57.566097115538071</v>
      </c>
      <c r="T258" s="36">
        <v>385.58007121636467</v>
      </c>
      <c r="U258" s="54">
        <v>406.2162639948491</v>
      </c>
      <c r="V258" s="54">
        <v>431.2162639948491</v>
      </c>
      <c r="W258" s="54">
        <v>438.78236111038717</v>
      </c>
      <c r="X258" s="95">
        <v>438.78236111038717</v>
      </c>
      <c r="Y258" s="104">
        <v>57.566097115538071</v>
      </c>
      <c r="AA258" s="56">
        <v>-53.202289894022499</v>
      </c>
      <c r="AB258" s="32">
        <v>-32.566097115538071</v>
      </c>
      <c r="AC258" s="32">
        <v>-7.5660971155380707</v>
      </c>
      <c r="AD258" s="32">
        <v>0</v>
      </c>
      <c r="AE258" s="26">
        <v>0</v>
      </c>
    </row>
    <row r="259" spans="1:31" x14ac:dyDescent="0.2">
      <c r="A259" s="1">
        <v>761</v>
      </c>
      <c r="B259" s="1" t="s">
        <v>252</v>
      </c>
      <c r="C259" s="1">
        <v>2</v>
      </c>
      <c r="D259" s="2">
        <v>9173</v>
      </c>
      <c r="E259" s="2">
        <v>2575</v>
      </c>
      <c r="F259" s="2">
        <v>145.74898252116719</v>
      </c>
      <c r="G259" s="2">
        <v>3390.7735409404181</v>
      </c>
      <c r="H259" s="2">
        <v>2305.7981039013703</v>
      </c>
      <c r="I259" s="117">
        <v>19.5</v>
      </c>
      <c r="J259" s="4">
        <v>7.1999999999999993</v>
      </c>
      <c r="K259" s="15">
        <v>-46.830546784372324</v>
      </c>
      <c r="M259" s="78">
        <v>-369.59100658222241</v>
      </c>
      <c r="N259" s="80">
        <v>-322.7604597978501</v>
      </c>
      <c r="O259" s="27">
        <v>196.27210796989084</v>
      </c>
      <c r="Q259" s="36">
        <v>-173.57655495550546</v>
      </c>
      <c r="R259" s="25">
        <v>-126.74600817113313</v>
      </c>
      <c r="T259" s="36">
        <v>-42.466739562856738</v>
      </c>
      <c r="U259" s="54">
        <v>-71.830546784372331</v>
      </c>
      <c r="V259" s="54">
        <v>-96.830546784372331</v>
      </c>
      <c r="W259" s="54">
        <v>-121.83054678437233</v>
      </c>
      <c r="X259" s="95">
        <v>-146.83054678437233</v>
      </c>
      <c r="Y259" s="104">
        <v>-100</v>
      </c>
      <c r="AA259" s="56">
        <v>131.10981539264873</v>
      </c>
      <c r="AB259" s="32">
        <v>101.74600817113313</v>
      </c>
      <c r="AC259" s="32">
        <v>76.746008171133127</v>
      </c>
      <c r="AD259" s="32">
        <v>51.746008171133127</v>
      </c>
      <c r="AE259" s="26">
        <v>26.746008171133127</v>
      </c>
    </row>
    <row r="260" spans="1:31" x14ac:dyDescent="0.2">
      <c r="A260" s="1">
        <v>762</v>
      </c>
      <c r="B260" s="1" t="s">
        <v>253</v>
      </c>
      <c r="C260" s="1">
        <v>11</v>
      </c>
      <c r="D260" s="2">
        <v>4336</v>
      </c>
      <c r="E260" s="2">
        <v>383</v>
      </c>
      <c r="F260" s="2">
        <v>130.54146791467915</v>
      </c>
      <c r="G260" s="2">
        <v>4183.0122516449983</v>
      </c>
      <c r="H260" s="2">
        <v>2294.4166453641797</v>
      </c>
      <c r="I260" s="117">
        <v>20.5</v>
      </c>
      <c r="J260" s="4">
        <v>8.1999999999999993</v>
      </c>
      <c r="K260" s="15">
        <v>251.22055516693578</v>
      </c>
      <c r="M260" s="78">
        <v>44.071425016449332</v>
      </c>
      <c r="N260" s="80">
        <v>-207.14913015048646</v>
      </c>
      <c r="O260" s="27">
        <v>126.90531018147263</v>
      </c>
      <c r="Q260" s="36">
        <v>200.34663827694968</v>
      </c>
      <c r="R260" s="25">
        <v>-50.873916889986106</v>
      </c>
      <c r="T260" s="36">
        <v>255.58436238845138</v>
      </c>
      <c r="U260" s="54">
        <v>226.22055516693578</v>
      </c>
      <c r="V260" s="54">
        <v>201.22055516693578</v>
      </c>
      <c r="W260" s="54">
        <v>200.34663827694968</v>
      </c>
      <c r="X260" s="95">
        <v>200.34663827694968</v>
      </c>
      <c r="Y260" s="104">
        <v>-50.873916889986106</v>
      </c>
      <c r="AA260" s="56">
        <v>55.237724111501706</v>
      </c>
      <c r="AB260" s="32">
        <v>25.873916889986106</v>
      </c>
      <c r="AC260" s="32">
        <v>0.87391688998610562</v>
      </c>
      <c r="AD260" s="32">
        <v>0</v>
      </c>
      <c r="AE260" s="26">
        <v>0</v>
      </c>
    </row>
    <row r="261" spans="1:31" x14ac:dyDescent="0.2">
      <c r="A261" s="1">
        <v>765</v>
      </c>
      <c r="B261" s="1" t="s">
        <v>254</v>
      </c>
      <c r="C261" s="1">
        <v>18</v>
      </c>
      <c r="D261" s="2">
        <v>10598</v>
      </c>
      <c r="E261" s="2">
        <v>1676</v>
      </c>
      <c r="F261" s="2">
        <v>153.08594116524569</v>
      </c>
      <c r="G261" s="2">
        <v>3603.4959180717415</v>
      </c>
      <c r="H261" s="2">
        <v>2840.8415989149635</v>
      </c>
      <c r="I261" s="117">
        <v>21.25</v>
      </c>
      <c r="J261" s="4">
        <v>8.9499999999999993</v>
      </c>
      <c r="K261" s="15">
        <v>-109.09065131475973</v>
      </c>
      <c r="M261" s="78">
        <v>-66.826093944051195</v>
      </c>
      <c r="N261" s="80">
        <v>42.26455737070853</v>
      </c>
      <c r="O261" s="27">
        <v>-22.742902331244338</v>
      </c>
      <c r="Q261" s="36">
        <v>-87.553988247354425</v>
      </c>
      <c r="R261" s="25">
        <v>21.5366630674053</v>
      </c>
      <c r="T261" s="36">
        <v>-104.72684409324414</v>
      </c>
      <c r="U261" s="54">
        <v>-87.553988247354425</v>
      </c>
      <c r="V261" s="54">
        <v>-87.553988247354425</v>
      </c>
      <c r="W261" s="54">
        <v>-87.553988247354425</v>
      </c>
      <c r="X261" s="95">
        <v>-87.553988247354425</v>
      </c>
      <c r="Y261" s="104">
        <v>21.5366630674053</v>
      </c>
      <c r="AA261" s="56">
        <v>-17.172855845889714</v>
      </c>
      <c r="AB261" s="32">
        <v>0</v>
      </c>
      <c r="AC261" s="32">
        <v>0</v>
      </c>
      <c r="AD261" s="32">
        <v>0</v>
      </c>
      <c r="AE261" s="26">
        <v>0</v>
      </c>
    </row>
    <row r="262" spans="1:31" x14ac:dyDescent="0.2">
      <c r="A262" s="1">
        <v>768</v>
      </c>
      <c r="B262" s="1" t="s">
        <v>255</v>
      </c>
      <c r="C262" s="1">
        <v>10</v>
      </c>
      <c r="D262" s="2">
        <v>2789</v>
      </c>
      <c r="E262" s="2">
        <v>253</v>
      </c>
      <c r="F262" s="2">
        <v>123.01304036042217</v>
      </c>
      <c r="G262" s="2">
        <v>4914.3591575169175</v>
      </c>
      <c r="H262" s="2">
        <v>2306.6400586808063</v>
      </c>
      <c r="I262" s="117">
        <v>21.5</v>
      </c>
      <c r="J262" s="4">
        <v>9.1999999999999993</v>
      </c>
      <c r="K262" s="15">
        <v>93.694603471220631</v>
      </c>
      <c r="M262" s="78">
        <v>469.90873289533448</v>
      </c>
      <c r="N262" s="80">
        <v>376.21412942411382</v>
      </c>
      <c r="O262" s="27">
        <v>-223.11264556328749</v>
      </c>
      <c r="Q262" s="36">
        <v>159.39555510433306</v>
      </c>
      <c r="R262" s="25">
        <v>65.700951633112425</v>
      </c>
      <c r="T262" s="36">
        <v>98.058410692736217</v>
      </c>
      <c r="U262" s="54">
        <v>118.69460347122063</v>
      </c>
      <c r="V262" s="54">
        <v>143.69460347122063</v>
      </c>
      <c r="W262" s="54">
        <v>159.39555510433306</v>
      </c>
      <c r="X262" s="95">
        <v>159.39555510433306</v>
      </c>
      <c r="Y262" s="104">
        <v>65.700951633112425</v>
      </c>
      <c r="AA262" s="56">
        <v>-61.337144411596839</v>
      </c>
      <c r="AB262" s="32">
        <v>-40.700951633112425</v>
      </c>
      <c r="AC262" s="32">
        <v>-15.700951633112425</v>
      </c>
      <c r="AD262" s="32">
        <v>0</v>
      </c>
      <c r="AE262" s="26">
        <v>0</v>
      </c>
    </row>
    <row r="263" spans="1:31" x14ac:dyDescent="0.2">
      <c r="A263" s="1">
        <v>777</v>
      </c>
      <c r="B263" s="1" t="s">
        <v>256</v>
      </c>
      <c r="C263" s="1">
        <v>18</v>
      </c>
      <c r="D263" s="2">
        <v>8486</v>
      </c>
      <c r="E263" s="2">
        <v>1941</v>
      </c>
      <c r="F263" s="2">
        <v>138.64152147295692</v>
      </c>
      <c r="G263" s="2">
        <v>4688.6432761650685</v>
      </c>
      <c r="H263" s="2">
        <v>2315.6008324701311</v>
      </c>
      <c r="I263" s="117">
        <v>20.5</v>
      </c>
      <c r="J263" s="4">
        <v>8.1999999999999993</v>
      </c>
      <c r="K263" s="15">
        <v>97.530436867723509</v>
      </c>
      <c r="M263" s="78">
        <v>268.68828152716299</v>
      </c>
      <c r="N263" s="80">
        <v>171.15784465943949</v>
      </c>
      <c r="O263" s="27">
        <v>-100.07887470448289</v>
      </c>
      <c r="Q263" s="36">
        <v>234.89514101368701</v>
      </c>
      <c r="R263" s="25">
        <v>137.36470414596351</v>
      </c>
      <c r="T263" s="36">
        <v>101.89424408923909</v>
      </c>
      <c r="U263" s="54">
        <v>122.53043686772349</v>
      </c>
      <c r="V263" s="54">
        <v>147.53043686772349</v>
      </c>
      <c r="W263" s="54">
        <v>172.53043686772349</v>
      </c>
      <c r="X263" s="95">
        <v>197.53043686772349</v>
      </c>
      <c r="Y263" s="104">
        <v>99.999999999999986</v>
      </c>
      <c r="AA263" s="56">
        <v>-133.00089692444791</v>
      </c>
      <c r="AB263" s="32">
        <v>-112.36470414596351</v>
      </c>
      <c r="AC263" s="32">
        <v>-87.364704145963515</v>
      </c>
      <c r="AD263" s="32">
        <v>-62.364704145963515</v>
      </c>
      <c r="AE263" s="26">
        <v>-37.364704145963515</v>
      </c>
    </row>
    <row r="264" spans="1:31" x14ac:dyDescent="0.2">
      <c r="A264" s="1">
        <v>778</v>
      </c>
      <c r="B264" s="1" t="s">
        <v>257</v>
      </c>
      <c r="C264" s="1">
        <v>11</v>
      </c>
      <c r="D264" s="2">
        <v>7419</v>
      </c>
      <c r="E264" s="2">
        <v>-158</v>
      </c>
      <c r="F264" s="2">
        <v>141.63226766605109</v>
      </c>
      <c r="G264" s="2">
        <v>4272.6401734497549</v>
      </c>
      <c r="H264" s="2">
        <v>2100.0023222208833</v>
      </c>
      <c r="I264" s="117">
        <v>22</v>
      </c>
      <c r="J264" s="4">
        <v>9.6999999999999993</v>
      </c>
      <c r="K264" s="15">
        <v>361.45712318047202</v>
      </c>
      <c r="M264" s="78">
        <v>278.52620799130534</v>
      </c>
      <c r="N264" s="80">
        <v>-82.930915189166683</v>
      </c>
      <c r="O264" s="27">
        <v>52.374381204680802</v>
      </c>
      <c r="Q264" s="36">
        <v>349.18691598322562</v>
      </c>
      <c r="R264" s="25">
        <v>-12.270207197246407</v>
      </c>
      <c r="T264" s="36">
        <v>365.8209304019876</v>
      </c>
      <c r="U264" s="54">
        <v>349.18691598322562</v>
      </c>
      <c r="V264" s="54">
        <v>349.18691598322562</v>
      </c>
      <c r="W264" s="54">
        <v>349.18691598322562</v>
      </c>
      <c r="X264" s="95">
        <v>349.18691598322562</v>
      </c>
      <c r="Y264" s="104">
        <v>-12.270207197246407</v>
      </c>
      <c r="AA264" s="56">
        <v>16.634014418761979</v>
      </c>
      <c r="AB264" s="32">
        <v>0</v>
      </c>
      <c r="AC264" s="32">
        <v>0</v>
      </c>
      <c r="AD264" s="32">
        <v>0</v>
      </c>
      <c r="AE264" s="26">
        <v>0</v>
      </c>
    </row>
    <row r="265" spans="1:31" x14ac:dyDescent="0.2">
      <c r="A265" s="1">
        <v>781</v>
      </c>
      <c r="B265" s="1" t="s">
        <v>258</v>
      </c>
      <c r="C265" s="1">
        <v>7</v>
      </c>
      <c r="D265" s="2">
        <v>4097</v>
      </c>
      <c r="E265" s="2">
        <v>1023</v>
      </c>
      <c r="F265" s="2">
        <v>129.61118255439911</v>
      </c>
      <c r="G265" s="2">
        <v>3834.3678287099528</v>
      </c>
      <c r="H265" s="2">
        <v>2175.8228943785866</v>
      </c>
      <c r="I265" s="117">
        <v>19</v>
      </c>
      <c r="J265" s="4">
        <v>6.6999999999999993</v>
      </c>
      <c r="K265" s="15">
        <v>497.81245779626585</v>
      </c>
      <c r="M265" s="78">
        <v>-238.42010868867456</v>
      </c>
      <c r="N265" s="80">
        <v>-736.23256648494043</v>
      </c>
      <c r="O265" s="27">
        <v>444.35537198214496</v>
      </c>
      <c r="Q265" s="36">
        <v>112.08058937014236</v>
      </c>
      <c r="R265" s="25">
        <v>-385.73186842612347</v>
      </c>
      <c r="T265" s="36">
        <v>502.17626501778142</v>
      </c>
      <c r="U265" s="54">
        <v>472.81245779626585</v>
      </c>
      <c r="V265" s="54">
        <v>447.81245779626585</v>
      </c>
      <c r="W265" s="54">
        <v>422.81245779626585</v>
      </c>
      <c r="X265" s="95">
        <v>397.81245779626585</v>
      </c>
      <c r="Y265" s="104">
        <v>-100</v>
      </c>
      <c r="AA265" s="56">
        <v>390.09567564763904</v>
      </c>
      <c r="AB265" s="32">
        <v>360.73186842612347</v>
      </c>
      <c r="AC265" s="32">
        <v>335.73186842612347</v>
      </c>
      <c r="AD265" s="32">
        <v>310.73186842612347</v>
      </c>
      <c r="AE265" s="26">
        <v>285.73186842612347</v>
      </c>
    </row>
    <row r="266" spans="1:31" x14ac:dyDescent="0.2">
      <c r="A266" s="1">
        <v>783</v>
      </c>
      <c r="B266" s="1" t="s">
        <v>259</v>
      </c>
      <c r="C266" s="1">
        <v>4</v>
      </c>
      <c r="D266" s="2">
        <v>7186</v>
      </c>
      <c r="E266" s="2">
        <v>-477.03868633453936</v>
      </c>
      <c r="F266" s="2">
        <v>174.74415832718211</v>
      </c>
      <c r="G266" s="2">
        <v>3540.4744435278621</v>
      </c>
      <c r="H266" s="2">
        <v>2046.5098952241171</v>
      </c>
      <c r="I266" s="117">
        <v>21.5</v>
      </c>
      <c r="J266" s="4">
        <v>9.1999999999999993</v>
      </c>
      <c r="K266" s="15">
        <v>40.592333400046591</v>
      </c>
      <c r="M266" s="78">
        <v>167.90894852833199</v>
      </c>
      <c r="N266" s="80">
        <v>127.31661512828541</v>
      </c>
      <c r="O266" s="27">
        <v>-73.774136985790449</v>
      </c>
      <c r="Q266" s="36">
        <v>113.10821970370088</v>
      </c>
      <c r="R266" s="25">
        <v>72.515886303654298</v>
      </c>
      <c r="T266" s="36">
        <v>44.956140621562177</v>
      </c>
      <c r="U266" s="54">
        <v>65.592333400046584</v>
      </c>
      <c r="V266" s="54">
        <v>90.592333400046584</v>
      </c>
      <c r="W266" s="54">
        <v>113.10821970370088</v>
      </c>
      <c r="X266" s="95">
        <v>113.10821970370088</v>
      </c>
      <c r="Y266" s="104">
        <v>72.515886303654298</v>
      </c>
      <c r="AA266" s="56">
        <v>-68.152079082138698</v>
      </c>
      <c r="AB266" s="32">
        <v>-47.515886303654298</v>
      </c>
      <c r="AC266" s="32">
        <v>-22.515886303654298</v>
      </c>
      <c r="AD266" s="32">
        <v>0</v>
      </c>
      <c r="AE266" s="26">
        <v>0</v>
      </c>
    </row>
    <row r="267" spans="1:31" x14ac:dyDescent="0.2">
      <c r="A267" s="1">
        <v>785</v>
      </c>
      <c r="B267" s="1" t="s">
        <v>260</v>
      </c>
      <c r="C267" s="1">
        <v>18</v>
      </c>
      <c r="D267" s="2">
        <v>3139</v>
      </c>
      <c r="E267" s="2">
        <v>358</v>
      </c>
      <c r="F267" s="2">
        <v>134.40627726913863</v>
      </c>
      <c r="G267" s="2">
        <v>4330.066834253641</v>
      </c>
      <c r="H267" s="2">
        <v>3037.7243902937544</v>
      </c>
      <c r="I267" s="117">
        <v>21.5</v>
      </c>
      <c r="J267" s="4">
        <v>9.1999999999999993</v>
      </c>
      <c r="K267" s="15">
        <v>523.56912041260489</v>
      </c>
      <c r="M267" s="78">
        <v>27.419291211049231</v>
      </c>
      <c r="N267" s="80">
        <v>-496.14982920155563</v>
      </c>
      <c r="O267" s="27">
        <v>300.30572961211419</v>
      </c>
      <c r="Q267" s="36">
        <v>315.31123769511629</v>
      </c>
      <c r="R267" s="25">
        <v>-208.2578827174886</v>
      </c>
      <c r="T267" s="36">
        <v>527.93292763412046</v>
      </c>
      <c r="U267" s="54">
        <v>498.56912041260489</v>
      </c>
      <c r="V267" s="54">
        <v>473.56912041260489</v>
      </c>
      <c r="W267" s="54">
        <v>448.56912041260489</v>
      </c>
      <c r="X267" s="95">
        <v>423.56912041260489</v>
      </c>
      <c r="Y267" s="104">
        <v>-100</v>
      </c>
      <c r="AA267" s="56">
        <v>212.62168993900417</v>
      </c>
      <c r="AB267" s="32">
        <v>183.2578827174886</v>
      </c>
      <c r="AC267" s="32">
        <v>158.2578827174886</v>
      </c>
      <c r="AD267" s="32">
        <v>133.2578827174886</v>
      </c>
      <c r="AE267" s="26">
        <v>108.2578827174886</v>
      </c>
    </row>
    <row r="268" spans="1:31" x14ac:dyDescent="0.2">
      <c r="A268" s="1">
        <v>790</v>
      </c>
      <c r="B268" s="1" t="s">
        <v>261</v>
      </c>
      <c r="C268" s="1">
        <v>6</v>
      </c>
      <c r="D268" s="2">
        <v>25372</v>
      </c>
      <c r="E268" s="2">
        <v>650</v>
      </c>
      <c r="F268" s="2">
        <v>149.97262042581536</v>
      </c>
      <c r="G268" s="2">
        <v>3566.6171580198675</v>
      </c>
      <c r="H268" s="2">
        <v>2046.2119393483129</v>
      </c>
      <c r="I268" s="117">
        <v>20.75</v>
      </c>
      <c r="J268" s="4">
        <v>8.4499999999999993</v>
      </c>
      <c r="K268" s="15">
        <v>235.14529044246805</v>
      </c>
      <c r="M268" s="78">
        <v>114.57801680079402</v>
      </c>
      <c r="N268" s="80">
        <v>-120.56727364167403</v>
      </c>
      <c r="O268" s="27">
        <v>74.956196276185196</v>
      </c>
      <c r="Q268" s="36">
        <v>207.0826583123027</v>
      </c>
      <c r="R268" s="25">
        <v>-28.062632130165355</v>
      </c>
      <c r="T268" s="36">
        <v>239.50909766398365</v>
      </c>
      <c r="U268" s="54">
        <v>210.14529044246805</v>
      </c>
      <c r="V268" s="54">
        <v>207.0826583123027</v>
      </c>
      <c r="W268" s="54">
        <v>207.0826583123027</v>
      </c>
      <c r="X268" s="95">
        <v>207.0826583123027</v>
      </c>
      <c r="Y268" s="104">
        <v>-28.062632130165355</v>
      </c>
      <c r="AA268" s="56">
        <v>32.426439351680955</v>
      </c>
      <c r="AB268" s="32">
        <v>3.0626321301653547</v>
      </c>
      <c r="AC268" s="32">
        <v>0</v>
      </c>
      <c r="AD268" s="32">
        <v>0</v>
      </c>
      <c r="AE268" s="26">
        <v>0</v>
      </c>
    </row>
    <row r="269" spans="1:31" x14ac:dyDescent="0.2">
      <c r="A269" s="1">
        <v>791</v>
      </c>
      <c r="B269" s="1" t="s">
        <v>262</v>
      </c>
      <c r="C269" s="1">
        <v>17</v>
      </c>
      <c r="D269" s="2">
        <v>5816</v>
      </c>
      <c r="E269" s="2">
        <v>10</v>
      </c>
      <c r="F269" s="2">
        <v>124.82189143793246</v>
      </c>
      <c r="G269" s="2">
        <v>4609.2829039957069</v>
      </c>
      <c r="H269" s="2">
        <v>2307.5280164743695</v>
      </c>
      <c r="I269" s="117">
        <v>22.25</v>
      </c>
      <c r="J269" s="4">
        <v>9.9499999999999993</v>
      </c>
      <c r="K269" s="15">
        <v>144.22492416400539</v>
      </c>
      <c r="M269" s="78">
        <v>240.78170496016438</v>
      </c>
      <c r="N269" s="80">
        <v>96.556780796158989</v>
      </c>
      <c r="O269" s="27">
        <v>-55.318236386514613</v>
      </c>
      <c r="Q269" s="36">
        <v>352.59742871541982</v>
      </c>
      <c r="R269" s="25">
        <v>208.37250455141444</v>
      </c>
      <c r="T269" s="36">
        <v>148.58873138552099</v>
      </c>
      <c r="U269" s="54">
        <v>169.22492416400539</v>
      </c>
      <c r="V269" s="54">
        <v>194.22492416400539</v>
      </c>
      <c r="W269" s="54">
        <v>219.22492416400539</v>
      </c>
      <c r="X269" s="95">
        <v>244.22492416400539</v>
      </c>
      <c r="Y269" s="104">
        <v>100</v>
      </c>
      <c r="AA269" s="56">
        <v>-204.00869732989884</v>
      </c>
      <c r="AB269" s="32">
        <v>-183.37250455141444</v>
      </c>
      <c r="AC269" s="32">
        <v>-158.37250455141444</v>
      </c>
      <c r="AD269" s="32">
        <v>-133.37250455141444</v>
      </c>
      <c r="AE269" s="26">
        <v>-108.37250455141444</v>
      </c>
    </row>
    <row r="270" spans="1:31" x14ac:dyDescent="0.2">
      <c r="A270" s="1">
        <v>831</v>
      </c>
      <c r="B270" s="1" t="s">
        <v>263</v>
      </c>
      <c r="C270" s="1">
        <v>9</v>
      </c>
      <c r="D270" s="2">
        <v>4798</v>
      </c>
      <c r="E270" s="2">
        <v>1025</v>
      </c>
      <c r="F270" s="2">
        <v>179.69042837112869</v>
      </c>
      <c r="G270" s="2">
        <v>2767.0200889532935</v>
      </c>
      <c r="H270" s="2">
        <v>2435.8310156056382</v>
      </c>
      <c r="I270" s="117">
        <v>20</v>
      </c>
      <c r="J270" s="4">
        <v>7.6999999999999993</v>
      </c>
      <c r="K270" s="15">
        <v>-104.24234739067157</v>
      </c>
      <c r="M270" s="78">
        <v>-219.15410672855208</v>
      </c>
      <c r="N270" s="80">
        <v>-114.91175933788051</v>
      </c>
      <c r="O270" s="27">
        <v>71.562887693909076</v>
      </c>
      <c r="Q270" s="36">
        <v>-160.90634446818592</v>
      </c>
      <c r="R270" s="25">
        <v>-56.663997077514352</v>
      </c>
      <c r="T270" s="36">
        <v>-99.878540169155983</v>
      </c>
      <c r="U270" s="54">
        <v>-129.24234739067157</v>
      </c>
      <c r="V270" s="54">
        <v>-154.24234739067157</v>
      </c>
      <c r="W270" s="54">
        <v>-160.90634446818592</v>
      </c>
      <c r="X270" s="95">
        <v>-160.90634446818592</v>
      </c>
      <c r="Y270" s="104">
        <v>-56.663997077514352</v>
      </c>
      <c r="AA270" s="56">
        <v>61.027804299029938</v>
      </c>
      <c r="AB270" s="32">
        <v>31.663997077514352</v>
      </c>
      <c r="AC270" s="32">
        <v>6.6639970775143524</v>
      </c>
      <c r="AD270" s="32">
        <v>0</v>
      </c>
      <c r="AE270" s="26">
        <v>0</v>
      </c>
    </row>
    <row r="271" spans="1:31" x14ac:dyDescent="0.2">
      <c r="A271" s="1">
        <v>832</v>
      </c>
      <c r="B271" s="1" t="s">
        <v>264</v>
      </c>
      <c r="C271" s="1">
        <v>17</v>
      </c>
      <c r="D271" s="2">
        <v>4231</v>
      </c>
      <c r="E271" s="2">
        <v>1902</v>
      </c>
      <c r="F271" s="2">
        <v>124.63443457407867</v>
      </c>
      <c r="G271" s="2">
        <v>4037.3927693691953</v>
      </c>
      <c r="H271" s="2">
        <v>3080.3044311219405</v>
      </c>
      <c r="I271" s="117">
        <v>20.5</v>
      </c>
      <c r="J271" s="4">
        <v>8.1999999999999993</v>
      </c>
      <c r="K271" s="15">
        <v>182.7413352007361</v>
      </c>
      <c r="M271" s="78">
        <v>-313.34316815204841</v>
      </c>
      <c r="N271" s="80">
        <v>-496.08450335278451</v>
      </c>
      <c r="O271" s="27">
        <v>300.26653410285149</v>
      </c>
      <c r="Q271" s="36">
        <v>153.50690779209407</v>
      </c>
      <c r="R271" s="25">
        <v>-29.234427408642034</v>
      </c>
      <c r="T271" s="36">
        <v>187.10514242225167</v>
      </c>
      <c r="U271" s="54">
        <v>157.7413352007361</v>
      </c>
      <c r="V271" s="54">
        <v>153.50690779209407</v>
      </c>
      <c r="W271" s="54">
        <v>153.50690779209407</v>
      </c>
      <c r="X271" s="95">
        <v>153.50690779209407</v>
      </c>
      <c r="Y271" s="104">
        <v>-29.234427408642034</v>
      </c>
      <c r="AA271" s="56">
        <v>33.598234630157606</v>
      </c>
      <c r="AB271" s="32">
        <v>4.2344274086420342</v>
      </c>
      <c r="AC271" s="32">
        <v>0</v>
      </c>
      <c r="AD271" s="32">
        <v>0</v>
      </c>
      <c r="AE271" s="26">
        <v>0</v>
      </c>
    </row>
    <row r="272" spans="1:31" x14ac:dyDescent="0.2">
      <c r="A272" s="1">
        <v>833</v>
      </c>
      <c r="B272" s="1" t="s">
        <v>265</v>
      </c>
      <c r="C272" s="1">
        <v>2</v>
      </c>
      <c r="D272" s="2">
        <v>1645</v>
      </c>
      <c r="E272" s="2">
        <v>1258</v>
      </c>
      <c r="F272" s="2">
        <v>157.02861459326272</v>
      </c>
      <c r="G272" s="2">
        <v>3785.116254738155</v>
      </c>
      <c r="H272" s="2">
        <v>2303.0520402602733</v>
      </c>
      <c r="I272" s="117">
        <v>20.75</v>
      </c>
      <c r="J272" s="4">
        <v>8.4499999999999993</v>
      </c>
      <c r="K272" s="15">
        <v>191.25882729848803</v>
      </c>
      <c r="M272" s="78">
        <v>38.004514928997708</v>
      </c>
      <c r="N272" s="80">
        <v>-153.25431236949032</v>
      </c>
      <c r="O272" s="27">
        <v>94.568419512874968</v>
      </c>
      <c r="Q272" s="36">
        <v>-39.96545360089339</v>
      </c>
      <c r="R272" s="25">
        <v>-231.22428089938143</v>
      </c>
      <c r="T272" s="36">
        <v>195.6226345200036</v>
      </c>
      <c r="U272" s="54">
        <v>166.25882729848803</v>
      </c>
      <c r="V272" s="54">
        <v>141.25882729848803</v>
      </c>
      <c r="W272" s="54">
        <v>116.25882729848803</v>
      </c>
      <c r="X272" s="95">
        <v>91.258827298488029</v>
      </c>
      <c r="Y272" s="104">
        <v>-100</v>
      </c>
      <c r="AA272" s="56">
        <v>235.588088120897</v>
      </c>
      <c r="AB272" s="32">
        <v>206.22428089938143</v>
      </c>
      <c r="AC272" s="32">
        <v>181.22428089938143</v>
      </c>
      <c r="AD272" s="32">
        <v>156.22428089938143</v>
      </c>
      <c r="AE272" s="26">
        <v>131.22428089938143</v>
      </c>
    </row>
    <row r="273" spans="1:31" x14ac:dyDescent="0.2">
      <c r="A273" s="1">
        <v>834</v>
      </c>
      <c r="B273" s="1" t="s">
        <v>266</v>
      </c>
      <c r="C273" s="1">
        <v>5</v>
      </c>
      <c r="D273" s="2">
        <v>6395</v>
      </c>
      <c r="E273" s="2">
        <v>1251</v>
      </c>
      <c r="F273" s="2">
        <v>157.1679480496916</v>
      </c>
      <c r="G273" s="2">
        <v>2772.9202992402488</v>
      </c>
      <c r="H273" s="2">
        <v>2473.0483837110296</v>
      </c>
      <c r="I273" s="117">
        <v>19.5</v>
      </c>
      <c r="J273" s="4">
        <v>7.1999999999999993</v>
      </c>
      <c r="K273" s="15">
        <v>34.487257201705795</v>
      </c>
      <c r="M273" s="78">
        <v>-615.15865179391335</v>
      </c>
      <c r="N273" s="80">
        <v>-649.64590899561915</v>
      </c>
      <c r="O273" s="27">
        <v>392.40337748855222</v>
      </c>
      <c r="Q273" s="36">
        <v>-185.09946760998761</v>
      </c>
      <c r="R273" s="25">
        <v>-219.58672481169341</v>
      </c>
      <c r="T273" s="36">
        <v>38.851064423221381</v>
      </c>
      <c r="U273" s="54">
        <v>9.4872572017058019</v>
      </c>
      <c r="V273" s="54">
        <v>-15.512742798294198</v>
      </c>
      <c r="W273" s="54">
        <v>-40.512742798294198</v>
      </c>
      <c r="X273" s="95">
        <v>-65.512742798294198</v>
      </c>
      <c r="Y273" s="104">
        <v>-100</v>
      </c>
      <c r="AA273" s="56">
        <v>223.95053203320899</v>
      </c>
      <c r="AB273" s="32">
        <v>194.58672481169341</v>
      </c>
      <c r="AC273" s="32">
        <v>169.58672481169341</v>
      </c>
      <c r="AD273" s="32">
        <v>144.58672481169341</v>
      </c>
      <c r="AE273" s="26">
        <v>119.58672481169341</v>
      </c>
    </row>
    <row r="274" spans="1:31" x14ac:dyDescent="0.2">
      <c r="A274" s="1">
        <v>837</v>
      </c>
      <c r="B274" s="1" t="s">
        <v>267</v>
      </c>
      <c r="C274" s="1">
        <v>6</v>
      </c>
      <c r="D274" s="2">
        <v>223004</v>
      </c>
      <c r="E274" s="2">
        <v>2593</v>
      </c>
      <c r="F274" s="2">
        <v>182.09048587204444</v>
      </c>
      <c r="G274" s="2">
        <v>3273.0427135918048</v>
      </c>
      <c r="H274" s="2">
        <v>2338.7682531800765</v>
      </c>
      <c r="I274" s="117">
        <v>19.75</v>
      </c>
      <c r="J274" s="4">
        <v>7.4499999999999993</v>
      </c>
      <c r="K274" s="15">
        <v>-230.06530020126968</v>
      </c>
      <c r="M274" s="78">
        <v>93.872057951558446</v>
      </c>
      <c r="N274" s="80">
        <v>323.9373581528281</v>
      </c>
      <c r="O274" s="27">
        <v>-191.74658280051611</v>
      </c>
      <c r="Q274" s="36">
        <v>-192.83798114786825</v>
      </c>
      <c r="R274" s="25">
        <v>37.22731905340143</v>
      </c>
      <c r="T274" s="36">
        <v>-225.70149297975411</v>
      </c>
      <c r="U274" s="54">
        <v>-205.06530020126968</v>
      </c>
      <c r="V274" s="54">
        <v>-192.83798114786825</v>
      </c>
      <c r="W274" s="54">
        <v>-192.83798114786825</v>
      </c>
      <c r="X274" s="95">
        <v>-192.83798114786825</v>
      </c>
      <c r="Y274" s="104">
        <v>37.22731905340143</v>
      </c>
      <c r="AA274" s="56">
        <v>-32.863511831885859</v>
      </c>
      <c r="AB274" s="32">
        <v>-12.22731905340143</v>
      </c>
      <c r="AC274" s="32">
        <v>0</v>
      </c>
      <c r="AD274" s="32">
        <v>0</v>
      </c>
      <c r="AE274" s="26">
        <v>0</v>
      </c>
    </row>
    <row r="275" spans="1:31" x14ac:dyDescent="0.2">
      <c r="A275" s="1">
        <v>844</v>
      </c>
      <c r="B275" s="1" t="s">
        <v>268</v>
      </c>
      <c r="C275" s="1">
        <v>11</v>
      </c>
      <c r="D275" s="2">
        <v>1627</v>
      </c>
      <c r="E275" s="2">
        <v>606</v>
      </c>
      <c r="F275" s="2">
        <v>121.83159188690844</v>
      </c>
      <c r="G275" s="2">
        <v>4523.5182483696262</v>
      </c>
      <c r="H275" s="2">
        <v>2172.6186616087557</v>
      </c>
      <c r="I275" s="117">
        <v>20.75</v>
      </c>
      <c r="J275" s="4">
        <v>8.4499999999999993</v>
      </c>
      <c r="K275" s="15">
        <v>-68.09948492648239</v>
      </c>
      <c r="M275" s="78">
        <v>-247.57008156443447</v>
      </c>
      <c r="N275" s="80">
        <v>-179.4705966379521</v>
      </c>
      <c r="O275" s="27">
        <v>110.29819007395201</v>
      </c>
      <c r="Q275" s="36">
        <v>-70.020051047950645</v>
      </c>
      <c r="R275" s="25">
        <v>-1.920566121468255</v>
      </c>
      <c r="T275" s="36">
        <v>-63.735677704966804</v>
      </c>
      <c r="U275" s="54">
        <v>-70.020051047950645</v>
      </c>
      <c r="V275" s="54">
        <v>-70.020051047950645</v>
      </c>
      <c r="W275" s="54">
        <v>-70.020051047950645</v>
      </c>
      <c r="X275" s="95">
        <v>-70.020051047950645</v>
      </c>
      <c r="Y275" s="104">
        <v>-1.920566121468255</v>
      </c>
      <c r="AA275" s="56">
        <v>6.2843733429838409</v>
      </c>
      <c r="AB275" s="32">
        <v>0</v>
      </c>
      <c r="AC275" s="32">
        <v>0</v>
      </c>
      <c r="AD275" s="32">
        <v>0</v>
      </c>
      <c r="AE275" s="26">
        <v>0</v>
      </c>
    </row>
    <row r="276" spans="1:31" x14ac:dyDescent="0.2">
      <c r="A276" s="1">
        <v>845</v>
      </c>
      <c r="B276" s="1" t="s">
        <v>269</v>
      </c>
      <c r="C276" s="1">
        <v>19</v>
      </c>
      <c r="D276" s="2">
        <v>3239</v>
      </c>
      <c r="E276" s="2">
        <v>3137</v>
      </c>
      <c r="F276" s="2">
        <v>144.64731055538405</v>
      </c>
      <c r="G276" s="2">
        <v>4167.0969975557246</v>
      </c>
      <c r="H276" s="2">
        <v>2783.633776222774</v>
      </c>
      <c r="I276" s="117">
        <v>19.5</v>
      </c>
      <c r="J276" s="4">
        <v>7.1999999999999993</v>
      </c>
      <c r="K276" s="15">
        <v>236.89397544509697</v>
      </c>
      <c r="M276" s="78">
        <v>290.07070412223896</v>
      </c>
      <c r="N276" s="80">
        <v>53.176728677141995</v>
      </c>
      <c r="O276" s="27">
        <v>-29.290205115104435</v>
      </c>
      <c r="Q276" s="36">
        <v>221.60014690325647</v>
      </c>
      <c r="R276" s="25">
        <v>-15.293828541840497</v>
      </c>
      <c r="T276" s="36">
        <v>241.25778266661257</v>
      </c>
      <c r="U276" s="54">
        <v>221.60014690325647</v>
      </c>
      <c r="V276" s="54">
        <v>221.60014690325647</v>
      </c>
      <c r="W276" s="54">
        <v>221.60014690325647</v>
      </c>
      <c r="X276" s="95">
        <v>221.60014690325647</v>
      </c>
      <c r="Y276" s="104">
        <v>-15.293828541840497</v>
      </c>
      <c r="AA276" s="56">
        <v>19.657635763356097</v>
      </c>
      <c r="AB276" s="32">
        <v>0</v>
      </c>
      <c r="AC276" s="32">
        <v>0</v>
      </c>
      <c r="AD276" s="32">
        <v>0</v>
      </c>
      <c r="AE276" s="26">
        <v>0</v>
      </c>
    </row>
    <row r="277" spans="1:31" x14ac:dyDescent="0.2">
      <c r="A277" s="1">
        <v>846</v>
      </c>
      <c r="B277" s="1" t="s">
        <v>270</v>
      </c>
      <c r="C277" s="1">
        <v>14</v>
      </c>
      <c r="D277" s="2">
        <v>5543</v>
      </c>
      <c r="E277" s="2">
        <v>-581</v>
      </c>
      <c r="F277" s="2">
        <v>135.8875780914351</v>
      </c>
      <c r="G277" s="2">
        <v>4132.0361138190428</v>
      </c>
      <c r="H277" s="2">
        <v>2199.9003513295752</v>
      </c>
      <c r="I277" s="117">
        <v>22</v>
      </c>
      <c r="J277" s="4">
        <v>9.6999999999999993</v>
      </c>
      <c r="K277" s="15">
        <v>40.12892541579707</v>
      </c>
      <c r="M277" s="78">
        <v>-14.9514195848786</v>
      </c>
      <c r="N277" s="80">
        <v>-55.080345000675671</v>
      </c>
      <c r="O277" s="27">
        <v>35.664039091586176</v>
      </c>
      <c r="Q277" s="36">
        <v>106.00998940783022</v>
      </c>
      <c r="R277" s="25">
        <v>65.881063992033148</v>
      </c>
      <c r="T277" s="36">
        <v>44.492732637312656</v>
      </c>
      <c r="U277" s="54">
        <v>65.12892541579707</v>
      </c>
      <c r="V277" s="54">
        <v>90.12892541579707</v>
      </c>
      <c r="W277" s="54">
        <v>106.00998940783022</v>
      </c>
      <c r="X277" s="95">
        <v>106.00998940783022</v>
      </c>
      <c r="Y277" s="104">
        <v>65.881063992033148</v>
      </c>
      <c r="AA277" s="56">
        <v>-61.517256770517562</v>
      </c>
      <c r="AB277" s="32">
        <v>-40.881063992033148</v>
      </c>
      <c r="AC277" s="32">
        <v>-15.881063992033148</v>
      </c>
      <c r="AD277" s="32">
        <v>0</v>
      </c>
      <c r="AE277" s="26">
        <v>0</v>
      </c>
    </row>
    <row r="278" spans="1:31" x14ac:dyDescent="0.2">
      <c r="A278" s="1">
        <v>848</v>
      </c>
      <c r="B278" s="1" t="s">
        <v>271</v>
      </c>
      <c r="C278" s="1">
        <v>12</v>
      </c>
      <c r="D278" s="2">
        <v>4794</v>
      </c>
      <c r="E278" s="2">
        <v>227</v>
      </c>
      <c r="F278" s="2">
        <v>130.59247339597778</v>
      </c>
      <c r="G278" s="2">
        <v>3757.3369884712215</v>
      </c>
      <c r="H278" s="2">
        <v>2395.0959304570301</v>
      </c>
      <c r="I278" s="117">
        <v>21.75</v>
      </c>
      <c r="J278" s="4">
        <v>9.4499999999999993</v>
      </c>
      <c r="K278" s="15">
        <v>584.53146372052186</v>
      </c>
      <c r="M278" s="78">
        <v>260.09417697707994</v>
      </c>
      <c r="N278" s="80">
        <v>-324.43728674344192</v>
      </c>
      <c r="O278" s="27">
        <v>197.27820413724595</v>
      </c>
      <c r="Q278" s="36">
        <v>400.92911912488933</v>
      </c>
      <c r="R278" s="25">
        <v>-183.60234459563253</v>
      </c>
      <c r="T278" s="36">
        <v>588.89527094203743</v>
      </c>
      <c r="U278" s="54">
        <v>559.53146372052186</v>
      </c>
      <c r="V278" s="54">
        <v>534.53146372052186</v>
      </c>
      <c r="W278" s="54">
        <v>509.53146372052186</v>
      </c>
      <c r="X278" s="95">
        <v>484.53146372052186</v>
      </c>
      <c r="Y278" s="104">
        <v>-100</v>
      </c>
      <c r="AA278" s="56">
        <v>187.9661518171481</v>
      </c>
      <c r="AB278" s="32">
        <v>158.60234459563253</v>
      </c>
      <c r="AC278" s="32">
        <v>133.60234459563253</v>
      </c>
      <c r="AD278" s="32">
        <v>108.60234459563253</v>
      </c>
      <c r="AE278" s="26">
        <v>83.60234459563253</v>
      </c>
    </row>
    <row r="279" spans="1:31" x14ac:dyDescent="0.2">
      <c r="A279" s="1">
        <v>849</v>
      </c>
      <c r="B279" s="1" t="s">
        <v>272</v>
      </c>
      <c r="C279" s="1">
        <v>16</v>
      </c>
      <c r="D279" s="2">
        <v>3354</v>
      </c>
      <c r="E279" s="2">
        <v>343</v>
      </c>
      <c r="F279" s="2">
        <v>134.4077480490524</v>
      </c>
      <c r="G279" s="2">
        <v>3541.3844390275763</v>
      </c>
      <c r="H279" s="2">
        <v>2382.8201026223192</v>
      </c>
      <c r="I279" s="117">
        <v>21.5</v>
      </c>
      <c r="J279" s="4">
        <v>9.1999999999999993</v>
      </c>
      <c r="K279" s="15">
        <v>40.807198971494294</v>
      </c>
      <c r="M279" s="78">
        <v>89.58851820188714</v>
      </c>
      <c r="N279" s="80">
        <v>48.781319230392846</v>
      </c>
      <c r="O279" s="27">
        <v>-26.65295944705494</v>
      </c>
      <c r="Q279" s="36">
        <v>159.79367760564554</v>
      </c>
      <c r="R279" s="25">
        <v>118.98647863415124</v>
      </c>
      <c r="T279" s="36">
        <v>45.17100619300988</v>
      </c>
      <c r="U279" s="54">
        <v>65.807198971494302</v>
      </c>
      <c r="V279" s="54">
        <v>90.807198971494302</v>
      </c>
      <c r="W279" s="54">
        <v>115.8071989714943</v>
      </c>
      <c r="X279" s="95">
        <v>140.8071989714943</v>
      </c>
      <c r="Y279" s="104">
        <v>100</v>
      </c>
      <c r="AA279" s="56">
        <v>-114.62267141263567</v>
      </c>
      <c r="AB279" s="32">
        <v>-93.98647863415124</v>
      </c>
      <c r="AC279" s="32">
        <v>-68.98647863415124</v>
      </c>
      <c r="AD279" s="32">
        <v>-43.98647863415124</v>
      </c>
      <c r="AE279" s="26">
        <v>-18.98647863415124</v>
      </c>
    </row>
    <row r="280" spans="1:31" x14ac:dyDescent="0.2">
      <c r="A280" s="1">
        <v>850</v>
      </c>
      <c r="B280" s="1" t="s">
        <v>273</v>
      </c>
      <c r="C280" s="1">
        <v>13</v>
      </c>
      <c r="D280" s="2">
        <v>2472</v>
      </c>
      <c r="E280" s="2">
        <v>626</v>
      </c>
      <c r="F280" s="2">
        <v>141.76992067250771</v>
      </c>
      <c r="G280" s="2">
        <v>3133.1463995163012</v>
      </c>
      <c r="H280" s="2">
        <v>2581.5252153829688</v>
      </c>
      <c r="I280" s="117">
        <v>20.5</v>
      </c>
      <c r="J280" s="4">
        <v>8.1999999999999993</v>
      </c>
      <c r="K280" s="15">
        <v>-128.33743282702244</v>
      </c>
      <c r="M280" s="78">
        <v>-267.65767028959158</v>
      </c>
      <c r="N280" s="80">
        <v>-139.32023746256914</v>
      </c>
      <c r="O280" s="27">
        <v>86.207974568722278</v>
      </c>
      <c r="Q280" s="36">
        <v>-208.13164948077096</v>
      </c>
      <c r="R280" s="25">
        <v>-79.794216653748521</v>
      </c>
      <c r="T280" s="36">
        <v>-123.97362560550685</v>
      </c>
      <c r="U280" s="54">
        <v>-153.33743282702244</v>
      </c>
      <c r="V280" s="54">
        <v>-178.33743282702244</v>
      </c>
      <c r="W280" s="54">
        <v>-203.33743282702244</v>
      </c>
      <c r="X280" s="95">
        <v>-208.13164948077096</v>
      </c>
      <c r="Y280" s="104">
        <v>-79.794216653748521</v>
      </c>
      <c r="AA280" s="56">
        <v>84.158023875264107</v>
      </c>
      <c r="AB280" s="32">
        <v>54.794216653748521</v>
      </c>
      <c r="AC280" s="32">
        <v>29.794216653748521</v>
      </c>
      <c r="AD280" s="32">
        <v>4.7942166537485207</v>
      </c>
      <c r="AE280" s="26">
        <v>0</v>
      </c>
    </row>
    <row r="281" spans="1:31" x14ac:dyDescent="0.2">
      <c r="A281" s="1">
        <v>851</v>
      </c>
      <c r="B281" s="1" t="s">
        <v>274</v>
      </c>
      <c r="C281" s="1">
        <v>19</v>
      </c>
      <c r="D281" s="2">
        <v>22322</v>
      </c>
      <c r="E281" s="2">
        <v>659</v>
      </c>
      <c r="F281" s="2">
        <v>164.91984283251131</v>
      </c>
      <c r="G281" s="2">
        <v>3168.2184077638599</v>
      </c>
      <c r="H281" s="2">
        <v>2272.7143809605182</v>
      </c>
      <c r="I281" s="117">
        <v>20.5</v>
      </c>
      <c r="J281" s="4">
        <v>8.1999999999999993</v>
      </c>
      <c r="K281" s="15">
        <v>-65.899399229557147</v>
      </c>
      <c r="M281" s="78">
        <v>75.774243186069711</v>
      </c>
      <c r="N281" s="80">
        <v>141.67364241562686</v>
      </c>
      <c r="O281" s="27">
        <v>-82.388353358195346</v>
      </c>
      <c r="Q281" s="36">
        <v>-16.526182655200007</v>
      </c>
      <c r="R281" s="25">
        <v>49.373216574357144</v>
      </c>
      <c r="T281" s="36">
        <v>-61.535592008041561</v>
      </c>
      <c r="U281" s="54">
        <v>-40.899399229557147</v>
      </c>
      <c r="V281" s="54">
        <v>-16.526182655200007</v>
      </c>
      <c r="W281" s="54">
        <v>-16.526182655200007</v>
      </c>
      <c r="X281" s="95">
        <v>-16.526182655200007</v>
      </c>
      <c r="Y281" s="104">
        <v>49.373216574357144</v>
      </c>
      <c r="AA281" s="56">
        <v>-45.009409352841558</v>
      </c>
      <c r="AB281" s="32">
        <v>-24.373216574357144</v>
      </c>
      <c r="AC281" s="32">
        <v>0</v>
      </c>
      <c r="AD281" s="32">
        <v>0</v>
      </c>
      <c r="AE281" s="26">
        <v>0</v>
      </c>
    </row>
    <row r="282" spans="1:31" x14ac:dyDescent="0.2">
      <c r="A282" s="1">
        <v>853</v>
      </c>
      <c r="B282" s="1" t="s">
        <v>275</v>
      </c>
      <c r="C282" s="1">
        <v>2</v>
      </c>
      <c r="D282" s="2">
        <v>183824</v>
      </c>
      <c r="E282" s="2">
        <v>702</v>
      </c>
      <c r="F282" s="2">
        <v>176.74557517577202</v>
      </c>
      <c r="G282" s="2">
        <v>3288.5119978756934</v>
      </c>
      <c r="H282" s="2">
        <v>2412.8433102401686</v>
      </c>
      <c r="I282" s="117">
        <v>19.5</v>
      </c>
      <c r="J282" s="4">
        <v>7.1999999999999993</v>
      </c>
      <c r="K282" s="15">
        <v>-76.535432199744889</v>
      </c>
      <c r="M282" s="78">
        <v>140.93027610056626</v>
      </c>
      <c r="N282" s="80">
        <v>217.46570830031115</v>
      </c>
      <c r="O282" s="27">
        <v>-127.8635928890059</v>
      </c>
      <c r="Q282" s="36">
        <v>-54.723872578132273</v>
      </c>
      <c r="R282" s="25">
        <v>21.811559621612616</v>
      </c>
      <c r="T282" s="36">
        <v>-72.171624978229303</v>
      </c>
      <c r="U282" s="54">
        <v>-54.723872578132273</v>
      </c>
      <c r="V282" s="54">
        <v>-54.723872578132273</v>
      </c>
      <c r="W282" s="54">
        <v>-54.723872578132273</v>
      </c>
      <c r="X282" s="95">
        <v>-54.723872578132273</v>
      </c>
      <c r="Y282" s="104">
        <v>21.811559621612616</v>
      </c>
      <c r="AA282" s="56">
        <v>-17.447752400097031</v>
      </c>
      <c r="AB282" s="32">
        <v>0</v>
      </c>
      <c r="AC282" s="32">
        <v>0</v>
      </c>
      <c r="AD282" s="32">
        <v>0</v>
      </c>
      <c r="AE282" s="26">
        <v>0</v>
      </c>
    </row>
    <row r="283" spans="1:31" x14ac:dyDescent="0.2">
      <c r="A283" s="1">
        <v>854</v>
      </c>
      <c r="B283" s="1" t="s">
        <v>276</v>
      </c>
      <c r="C283" s="1">
        <v>19</v>
      </c>
      <c r="D283" s="2">
        <v>3676</v>
      </c>
      <c r="E283" s="2">
        <v>1267</v>
      </c>
      <c r="F283" s="2">
        <v>143.33743951930251</v>
      </c>
      <c r="G283" s="2">
        <v>5213.7020484540953</v>
      </c>
      <c r="H283" s="2">
        <v>2183.045057841889</v>
      </c>
      <c r="I283" s="117">
        <v>20.25</v>
      </c>
      <c r="J283" s="4">
        <v>7.9499999999999993</v>
      </c>
      <c r="K283" s="15">
        <v>-142.91646866445859</v>
      </c>
      <c r="M283" s="78">
        <v>16.352483038684941</v>
      </c>
      <c r="N283" s="80">
        <v>159.26895170314353</v>
      </c>
      <c r="O283" s="27">
        <v>-92.945538930705339</v>
      </c>
      <c r="Q283" s="36">
        <v>96.711815270606152</v>
      </c>
      <c r="R283" s="25">
        <v>239.62828393506476</v>
      </c>
      <c r="T283" s="36">
        <v>-138.55266144294302</v>
      </c>
      <c r="U283" s="54">
        <v>-117.91646866445861</v>
      </c>
      <c r="V283" s="54">
        <v>-92.916468664458606</v>
      </c>
      <c r="W283" s="54">
        <v>-67.916468664458606</v>
      </c>
      <c r="X283" s="95">
        <v>-42.916468664458606</v>
      </c>
      <c r="Y283" s="104">
        <v>99.999999999999986</v>
      </c>
      <c r="AA283" s="56">
        <v>-235.26447671354919</v>
      </c>
      <c r="AB283" s="32">
        <v>-214.62828393506476</v>
      </c>
      <c r="AC283" s="32">
        <v>-189.62828393506476</v>
      </c>
      <c r="AD283" s="32">
        <v>-164.62828393506476</v>
      </c>
      <c r="AE283" s="26">
        <v>-139.62828393506476</v>
      </c>
    </row>
    <row r="284" spans="1:31" x14ac:dyDescent="0.2">
      <c r="A284" s="1">
        <v>857</v>
      </c>
      <c r="B284" s="1" t="s">
        <v>277</v>
      </c>
      <c r="C284" s="1">
        <v>11</v>
      </c>
      <c r="D284" s="2">
        <v>2750</v>
      </c>
      <c r="E284" s="2">
        <v>1831</v>
      </c>
      <c r="F284" s="2">
        <v>126.2803373945642</v>
      </c>
      <c r="G284" s="2">
        <v>4432.675678026796</v>
      </c>
      <c r="H284" s="2">
        <v>2226.4205893291128</v>
      </c>
      <c r="I284" s="117">
        <v>22</v>
      </c>
      <c r="J284" s="4">
        <v>9.6999999999999993</v>
      </c>
      <c r="K284" s="15">
        <v>286.43247749208996</v>
      </c>
      <c r="M284" s="78">
        <v>218.7410031631882</v>
      </c>
      <c r="N284" s="80">
        <v>-67.691474328901762</v>
      </c>
      <c r="O284" s="27">
        <v>43.230716688521845</v>
      </c>
      <c r="Q284" s="36">
        <v>259.89092680528017</v>
      </c>
      <c r="R284" s="25">
        <v>-26.541550686809785</v>
      </c>
      <c r="T284" s="36">
        <v>290.79628471360553</v>
      </c>
      <c r="U284" s="54">
        <v>261.43247749208996</v>
      </c>
      <c r="V284" s="54">
        <v>259.89092680528017</v>
      </c>
      <c r="W284" s="54">
        <v>259.89092680528017</v>
      </c>
      <c r="X284" s="95">
        <v>259.89092680528017</v>
      </c>
      <c r="Y284" s="104">
        <v>-26.541550686809785</v>
      </c>
      <c r="AA284" s="56">
        <v>30.905357908325357</v>
      </c>
      <c r="AB284" s="32">
        <v>1.541550686809785</v>
      </c>
      <c r="AC284" s="32">
        <v>0</v>
      </c>
      <c r="AD284" s="32">
        <v>0</v>
      </c>
      <c r="AE284" s="26">
        <v>0</v>
      </c>
    </row>
    <row r="285" spans="1:31" x14ac:dyDescent="0.2">
      <c r="A285" s="1">
        <v>858</v>
      </c>
      <c r="B285" s="1" t="s">
        <v>278</v>
      </c>
      <c r="C285" s="1">
        <v>1</v>
      </c>
      <c r="D285" s="2">
        <v>38198</v>
      </c>
      <c r="E285" s="2">
        <v>1241</v>
      </c>
      <c r="F285" s="2">
        <v>220.6307012874438</v>
      </c>
      <c r="G285" s="2">
        <v>2827.6759467041979</v>
      </c>
      <c r="H285" s="2">
        <v>2287.3474730937646</v>
      </c>
      <c r="I285" s="117">
        <v>19.5</v>
      </c>
      <c r="J285" s="4">
        <v>7.1999999999999993</v>
      </c>
      <c r="K285" s="15">
        <v>33.21002758257314</v>
      </c>
      <c r="M285" s="78">
        <v>24.937398674921528</v>
      </c>
      <c r="N285" s="80">
        <v>-8.2726289076516117</v>
      </c>
      <c r="O285" s="27">
        <v>7.5794094357717405</v>
      </c>
      <c r="Q285" s="36">
        <v>79.942093564990401</v>
      </c>
      <c r="R285" s="25">
        <v>46.732065982417261</v>
      </c>
      <c r="T285" s="36">
        <v>37.573834804088726</v>
      </c>
      <c r="U285" s="54">
        <v>58.21002758257314</v>
      </c>
      <c r="V285" s="54">
        <v>79.942093564990401</v>
      </c>
      <c r="W285" s="54">
        <v>79.942093564990401</v>
      </c>
      <c r="X285" s="95">
        <v>79.942093564990401</v>
      </c>
      <c r="Y285" s="104">
        <v>46.732065982417261</v>
      </c>
      <c r="AA285" s="56">
        <v>-42.368258760901675</v>
      </c>
      <c r="AB285" s="32">
        <v>-21.732065982417261</v>
      </c>
      <c r="AC285" s="32">
        <v>0</v>
      </c>
      <c r="AD285" s="32">
        <v>0</v>
      </c>
      <c r="AE285" s="26">
        <v>0</v>
      </c>
    </row>
    <row r="286" spans="1:31" x14ac:dyDescent="0.2">
      <c r="A286" s="1">
        <v>859</v>
      </c>
      <c r="B286" s="1" t="s">
        <v>279</v>
      </c>
      <c r="C286" s="1">
        <v>17</v>
      </c>
      <c r="D286" s="2">
        <v>6735</v>
      </c>
      <c r="E286" s="2">
        <v>769</v>
      </c>
      <c r="F286" s="2">
        <v>127.28786644213881</v>
      </c>
      <c r="G286" s="2">
        <v>2882.2421751689076</v>
      </c>
      <c r="H286" s="2">
        <v>2571.8504348021047</v>
      </c>
      <c r="I286" s="117">
        <v>20.5</v>
      </c>
      <c r="J286" s="4">
        <v>8.1999999999999993</v>
      </c>
      <c r="K286" s="15">
        <v>-36.877437697250969</v>
      </c>
      <c r="M286" s="78">
        <v>284.1590557471265</v>
      </c>
      <c r="N286" s="80">
        <v>321.03649344437747</v>
      </c>
      <c r="O286" s="27">
        <v>-190.0060639754457</v>
      </c>
      <c r="Q286" s="36">
        <v>200.99286482003259</v>
      </c>
      <c r="R286" s="25">
        <v>237.87030251728356</v>
      </c>
      <c r="T286" s="36">
        <v>-32.513630475735383</v>
      </c>
      <c r="U286" s="54">
        <v>-11.877437697250969</v>
      </c>
      <c r="V286" s="54">
        <v>13.122562302749031</v>
      </c>
      <c r="W286" s="54">
        <v>38.122562302749031</v>
      </c>
      <c r="X286" s="95">
        <v>63.122562302749031</v>
      </c>
      <c r="Y286" s="104">
        <v>100</v>
      </c>
      <c r="AA286" s="56">
        <v>-233.50649529576799</v>
      </c>
      <c r="AB286" s="32">
        <v>-212.87030251728356</v>
      </c>
      <c r="AC286" s="32">
        <v>-187.87030251728356</v>
      </c>
      <c r="AD286" s="32">
        <v>-162.87030251728356</v>
      </c>
      <c r="AE286" s="26">
        <v>-137.87030251728356</v>
      </c>
    </row>
    <row r="287" spans="1:31" x14ac:dyDescent="0.2">
      <c r="A287" s="1">
        <v>886</v>
      </c>
      <c r="B287" s="1" t="s">
        <v>280</v>
      </c>
      <c r="C287" s="1">
        <v>4</v>
      </c>
      <c r="D287" s="2">
        <v>13322</v>
      </c>
      <c r="E287" s="2">
        <v>685</v>
      </c>
      <c r="F287" s="2">
        <v>175.08579243576554</v>
      </c>
      <c r="G287" s="2">
        <v>3129.6042417937533</v>
      </c>
      <c r="H287" s="2">
        <v>2287.9755330949583</v>
      </c>
      <c r="I287" s="117">
        <v>20.5</v>
      </c>
      <c r="J287" s="4">
        <v>8.1999999999999993</v>
      </c>
      <c r="K287" s="15">
        <v>-192.57092324264624</v>
      </c>
      <c r="M287" s="78">
        <v>-86.596881518341618</v>
      </c>
      <c r="N287" s="80">
        <v>105.97404172430463</v>
      </c>
      <c r="O287" s="27">
        <v>-60.968592943402008</v>
      </c>
      <c r="Q287" s="36">
        <v>-121.35944537633146</v>
      </c>
      <c r="R287" s="25">
        <v>71.21147786631478</v>
      </c>
      <c r="T287" s="36">
        <v>-188.20711602113067</v>
      </c>
      <c r="U287" s="54">
        <v>-167.57092324264624</v>
      </c>
      <c r="V287" s="54">
        <v>-142.57092324264624</v>
      </c>
      <c r="W287" s="54">
        <v>-121.35944537633146</v>
      </c>
      <c r="X287" s="95">
        <v>-121.35944537633146</v>
      </c>
      <c r="Y287" s="104">
        <v>71.21147786631478</v>
      </c>
      <c r="AA287" s="56">
        <v>-66.847670644799209</v>
      </c>
      <c r="AB287" s="32">
        <v>-46.21147786631478</v>
      </c>
      <c r="AC287" s="32">
        <v>-21.21147786631478</v>
      </c>
      <c r="AD287" s="32">
        <v>0</v>
      </c>
      <c r="AE287" s="26">
        <v>0</v>
      </c>
    </row>
    <row r="288" spans="1:31" x14ac:dyDescent="0.2">
      <c r="A288" s="1">
        <v>887</v>
      </c>
      <c r="B288" s="1" t="s">
        <v>281</v>
      </c>
      <c r="C288" s="1">
        <v>6</v>
      </c>
      <c r="D288" s="2">
        <v>4984</v>
      </c>
      <c r="E288" s="2">
        <v>-136</v>
      </c>
      <c r="F288" s="2">
        <v>143.34120732736511</v>
      </c>
      <c r="G288" s="2">
        <v>3589.5176050189566</v>
      </c>
      <c r="H288" s="2">
        <v>2008.9558578898109</v>
      </c>
      <c r="I288" s="117">
        <v>22</v>
      </c>
      <c r="J288" s="4">
        <v>9.6999999999999993</v>
      </c>
      <c r="K288" s="15">
        <v>590.67566313645057</v>
      </c>
      <c r="M288" s="78">
        <v>322.71039418935283</v>
      </c>
      <c r="N288" s="80">
        <v>-267.96526894709774</v>
      </c>
      <c r="O288" s="27">
        <v>163.39499345943943</v>
      </c>
      <c r="Q288" s="36">
        <v>470.90450440528338</v>
      </c>
      <c r="R288" s="25">
        <v>-119.77115873116719</v>
      </c>
      <c r="T288" s="36">
        <v>595.03947035796614</v>
      </c>
      <c r="U288" s="54">
        <v>565.67566313645057</v>
      </c>
      <c r="V288" s="54">
        <v>540.67566313645057</v>
      </c>
      <c r="W288" s="54">
        <v>515.67566313645057</v>
      </c>
      <c r="X288" s="95">
        <v>490.67566313645057</v>
      </c>
      <c r="Y288" s="104">
        <v>-100</v>
      </c>
      <c r="AA288" s="56">
        <v>124.13496595268276</v>
      </c>
      <c r="AB288" s="32">
        <v>94.771158731167191</v>
      </c>
      <c r="AC288" s="32">
        <v>69.771158731167191</v>
      </c>
      <c r="AD288" s="32">
        <v>44.771158731167191</v>
      </c>
      <c r="AE288" s="26">
        <v>19.771158731167191</v>
      </c>
    </row>
    <row r="289" spans="1:31" x14ac:dyDescent="0.2">
      <c r="A289" s="1">
        <v>889</v>
      </c>
      <c r="B289" s="1" t="s">
        <v>282</v>
      </c>
      <c r="C289" s="1">
        <v>17</v>
      </c>
      <c r="D289" s="2">
        <v>2907</v>
      </c>
      <c r="E289" s="2">
        <v>1419</v>
      </c>
      <c r="F289" s="2">
        <v>126.0814518361902</v>
      </c>
      <c r="G289" s="2">
        <v>4001.5860804135509</v>
      </c>
      <c r="H289" s="2">
        <v>3608.5757315485821</v>
      </c>
      <c r="I289" s="117">
        <v>20.5</v>
      </c>
      <c r="J289" s="4">
        <v>8.1999999999999993</v>
      </c>
      <c r="K289" s="15">
        <v>12.918551013791676</v>
      </c>
      <c r="M289" s="78">
        <v>-341.18067901444937</v>
      </c>
      <c r="N289" s="80">
        <v>-354.09923002824104</v>
      </c>
      <c r="O289" s="27">
        <v>215.07537010812541</v>
      </c>
      <c r="Q289" s="36">
        <v>-53.895313053372973</v>
      </c>
      <c r="R289" s="25">
        <v>-66.813864067164644</v>
      </c>
      <c r="T289" s="36">
        <v>17.282358235307264</v>
      </c>
      <c r="U289" s="54">
        <v>-12.081448986208329</v>
      </c>
      <c r="V289" s="54">
        <v>-37.081448986208329</v>
      </c>
      <c r="W289" s="54">
        <v>-53.895313053372973</v>
      </c>
      <c r="X289" s="95">
        <v>-53.895313053372973</v>
      </c>
      <c r="Y289" s="104">
        <v>-66.813864067164644</v>
      </c>
      <c r="AA289" s="56">
        <v>71.177671288680244</v>
      </c>
      <c r="AB289" s="32">
        <v>41.813864067164644</v>
      </c>
      <c r="AC289" s="32">
        <v>16.813864067164644</v>
      </c>
      <c r="AD289" s="32">
        <v>0</v>
      </c>
      <c r="AE289" s="26">
        <v>0</v>
      </c>
    </row>
    <row r="290" spans="1:31" x14ac:dyDescent="0.2">
      <c r="A290" s="1">
        <v>890</v>
      </c>
      <c r="B290" s="1" t="s">
        <v>283</v>
      </c>
      <c r="C290" s="1">
        <v>19</v>
      </c>
      <c r="D290" s="2">
        <v>1260</v>
      </c>
      <c r="E290" s="2">
        <v>812</v>
      </c>
      <c r="F290" s="2">
        <v>151.33887480041329</v>
      </c>
      <c r="G290" s="2">
        <v>4825.7009100989835</v>
      </c>
      <c r="H290" s="2">
        <v>3953.7062149077065</v>
      </c>
      <c r="I290" s="117">
        <v>20.75</v>
      </c>
      <c r="J290" s="4">
        <v>8.4499999999999993</v>
      </c>
      <c r="K290" s="15">
        <v>553.2401601995706</v>
      </c>
      <c r="M290" s="78">
        <v>168.84082459724237</v>
      </c>
      <c r="N290" s="80">
        <v>-384.39933560232822</v>
      </c>
      <c r="O290" s="27">
        <v>233.25543345257771</v>
      </c>
      <c r="Q290" s="36">
        <v>345.81922670961063</v>
      </c>
      <c r="R290" s="25">
        <v>-207.42093348995996</v>
      </c>
      <c r="T290" s="36">
        <v>557.60396742108617</v>
      </c>
      <c r="U290" s="54">
        <v>528.2401601995706</v>
      </c>
      <c r="V290" s="54">
        <v>503.2401601995706</v>
      </c>
      <c r="W290" s="54">
        <v>478.2401601995706</v>
      </c>
      <c r="X290" s="95">
        <v>453.2401601995706</v>
      </c>
      <c r="Y290" s="104">
        <v>-100</v>
      </c>
      <c r="AA290" s="56">
        <v>211.78474071147554</v>
      </c>
      <c r="AB290" s="32">
        <v>182.42093348995996</v>
      </c>
      <c r="AC290" s="32">
        <v>157.42093348995996</v>
      </c>
      <c r="AD290" s="32">
        <v>132.42093348995996</v>
      </c>
      <c r="AE290" s="26">
        <v>107.42093348995996</v>
      </c>
    </row>
    <row r="291" spans="1:31" x14ac:dyDescent="0.2">
      <c r="A291" s="1">
        <v>892</v>
      </c>
      <c r="B291" s="1" t="s">
        <v>284</v>
      </c>
      <c r="C291" s="1">
        <v>13</v>
      </c>
      <c r="D291" s="2">
        <v>3611</v>
      </c>
      <c r="E291" s="2">
        <v>854</v>
      </c>
      <c r="F291" s="2">
        <v>132.8948470459504</v>
      </c>
      <c r="G291" s="2">
        <v>2904.4383696243776</v>
      </c>
      <c r="H291" s="2">
        <v>2597.006720699294</v>
      </c>
      <c r="I291" s="117">
        <v>20.5</v>
      </c>
      <c r="J291" s="4">
        <v>8.1999999999999993</v>
      </c>
      <c r="K291" s="15">
        <v>-32.037262385411083</v>
      </c>
      <c r="M291" s="78">
        <v>22.542542725894858</v>
      </c>
      <c r="N291" s="80">
        <v>54.579805111305944</v>
      </c>
      <c r="O291" s="27">
        <v>-30.132050975602784</v>
      </c>
      <c r="Q291" s="36">
        <v>20.983655804119298</v>
      </c>
      <c r="R291" s="25">
        <v>53.020918189530377</v>
      </c>
      <c r="T291" s="36">
        <v>-27.673455163895497</v>
      </c>
      <c r="U291" s="54">
        <v>-7.0372623854110792</v>
      </c>
      <c r="V291" s="54">
        <v>17.962737614588921</v>
      </c>
      <c r="W291" s="54">
        <v>20.983655804119298</v>
      </c>
      <c r="X291" s="95">
        <v>20.983655804119298</v>
      </c>
      <c r="Y291" s="104">
        <v>53.020918189530377</v>
      </c>
      <c r="AA291" s="56">
        <v>-48.657110968014791</v>
      </c>
      <c r="AB291" s="32">
        <v>-28.020918189530377</v>
      </c>
      <c r="AC291" s="32">
        <v>-3.0209181895303772</v>
      </c>
      <c r="AD291" s="32">
        <v>0</v>
      </c>
      <c r="AE291" s="26">
        <v>0</v>
      </c>
    </row>
    <row r="292" spans="1:31" x14ac:dyDescent="0.2">
      <c r="A292" s="1">
        <v>893</v>
      </c>
      <c r="B292" s="1" t="s">
        <v>285</v>
      </c>
      <c r="C292" s="1">
        <v>15</v>
      </c>
      <c r="D292" s="2">
        <v>7533</v>
      </c>
      <c r="E292" s="2">
        <v>1467</v>
      </c>
      <c r="F292" s="2">
        <v>149.58083284124567</v>
      </c>
      <c r="G292" s="2">
        <v>3557.3796677869732</v>
      </c>
      <c r="H292" s="2">
        <v>2453.2843417139457</v>
      </c>
      <c r="I292" s="117">
        <v>21</v>
      </c>
      <c r="J292" s="4">
        <v>8.6999999999999993</v>
      </c>
      <c r="K292" s="15">
        <v>-138.69930902459345</v>
      </c>
      <c r="M292" s="78">
        <v>161.68008082319312</v>
      </c>
      <c r="N292" s="80">
        <v>300.37938984778657</v>
      </c>
      <c r="O292" s="27">
        <v>-177.61180181749114</v>
      </c>
      <c r="Q292" s="36">
        <v>29.950663421058241</v>
      </c>
      <c r="R292" s="25">
        <v>168.64997244565168</v>
      </c>
      <c r="T292" s="36">
        <v>-134.33550180307788</v>
      </c>
      <c r="U292" s="54">
        <v>-113.69930902459345</v>
      </c>
      <c r="V292" s="54">
        <v>-88.699309024593447</v>
      </c>
      <c r="W292" s="54">
        <v>-63.699309024593447</v>
      </c>
      <c r="X292" s="95">
        <v>-38.699309024593447</v>
      </c>
      <c r="Y292" s="104">
        <v>100</v>
      </c>
      <c r="AA292" s="56">
        <v>-164.28616522413611</v>
      </c>
      <c r="AB292" s="32">
        <v>-143.64997244565168</v>
      </c>
      <c r="AC292" s="32">
        <v>-118.64997244565168</v>
      </c>
      <c r="AD292" s="32">
        <v>-93.649972445651684</v>
      </c>
      <c r="AE292" s="26">
        <v>-68.649972445651684</v>
      </c>
    </row>
    <row r="293" spans="1:31" x14ac:dyDescent="0.2">
      <c r="A293" s="1">
        <v>895</v>
      </c>
      <c r="B293" s="1" t="s">
        <v>286</v>
      </c>
      <c r="C293" s="1">
        <v>2</v>
      </c>
      <c r="D293" s="2">
        <v>15567</v>
      </c>
      <c r="E293" s="2">
        <v>32</v>
      </c>
      <c r="F293" s="2">
        <v>174.26698793495422</v>
      </c>
      <c r="G293" s="2">
        <v>3623.2184117391585</v>
      </c>
      <c r="H293" s="2">
        <v>1800.0122783597692</v>
      </c>
      <c r="I293" s="117">
        <v>20.75</v>
      </c>
      <c r="J293" s="4">
        <v>8.4499999999999993</v>
      </c>
      <c r="K293" s="15">
        <v>113.97760354338925</v>
      </c>
      <c r="M293" s="78">
        <v>279.78927064552448</v>
      </c>
      <c r="N293" s="80">
        <v>165.81166710213523</v>
      </c>
      <c r="O293" s="27">
        <v>-96.871168170100347</v>
      </c>
      <c r="Q293" s="36">
        <v>152.88865094343353</v>
      </c>
      <c r="R293" s="25">
        <v>38.911047400044282</v>
      </c>
      <c r="T293" s="36">
        <v>118.34141076490484</v>
      </c>
      <c r="U293" s="54">
        <v>138.97760354338925</v>
      </c>
      <c r="V293" s="54">
        <v>152.88865094343353</v>
      </c>
      <c r="W293" s="54">
        <v>152.88865094343353</v>
      </c>
      <c r="X293" s="95">
        <v>152.88865094343353</v>
      </c>
      <c r="Y293" s="104">
        <v>38.911047400044282</v>
      </c>
      <c r="AA293" s="56">
        <v>-34.547240178528696</v>
      </c>
      <c r="AB293" s="32">
        <v>-13.911047400044282</v>
      </c>
      <c r="AC293" s="32">
        <v>0</v>
      </c>
      <c r="AD293" s="32">
        <v>0</v>
      </c>
      <c r="AE293" s="26">
        <v>0</v>
      </c>
    </row>
    <row r="294" spans="1:31" x14ac:dyDescent="0.2">
      <c r="A294" s="1">
        <v>905</v>
      </c>
      <c r="B294" s="1" t="s">
        <v>287</v>
      </c>
      <c r="C294" s="1">
        <v>15</v>
      </c>
      <c r="D294" s="2">
        <v>66965</v>
      </c>
      <c r="E294" s="2">
        <v>-55</v>
      </c>
      <c r="F294" s="2">
        <v>182.97325507315804</v>
      </c>
      <c r="G294" s="2">
        <v>3395.5475629966827</v>
      </c>
      <c r="H294" s="2">
        <v>2791.44578060821</v>
      </c>
      <c r="I294" s="117">
        <v>20</v>
      </c>
      <c r="J294" s="4">
        <v>7.6999999999999993</v>
      </c>
      <c r="K294" s="15">
        <v>-30.728555696743665</v>
      </c>
      <c r="M294" s="78">
        <v>305.29972764344666</v>
      </c>
      <c r="N294" s="80">
        <v>336.02828334019034</v>
      </c>
      <c r="O294" s="27">
        <v>-199.00113791293344</v>
      </c>
      <c r="Q294" s="36">
        <v>118.42836242116371</v>
      </c>
      <c r="R294" s="25">
        <v>149.15691811790737</v>
      </c>
      <c r="T294" s="36">
        <v>-26.36474847522808</v>
      </c>
      <c r="U294" s="54">
        <v>-5.7285556967436548</v>
      </c>
      <c r="V294" s="54">
        <v>19.271444303256345</v>
      </c>
      <c r="W294" s="54">
        <v>44.271444303256345</v>
      </c>
      <c r="X294" s="95">
        <v>69.271444303256345</v>
      </c>
      <c r="Y294" s="104">
        <v>100.00000000000001</v>
      </c>
      <c r="AA294" s="56">
        <v>-144.79311089639179</v>
      </c>
      <c r="AB294" s="32">
        <v>-124.15691811790737</v>
      </c>
      <c r="AC294" s="32">
        <v>-99.156918117907367</v>
      </c>
      <c r="AD294" s="32">
        <v>-74.156918117907367</v>
      </c>
      <c r="AE294" s="26">
        <v>-49.156918117907367</v>
      </c>
    </row>
    <row r="295" spans="1:31" x14ac:dyDescent="0.2">
      <c r="A295" s="1">
        <v>908</v>
      </c>
      <c r="B295" s="1" t="s">
        <v>288</v>
      </c>
      <c r="C295" s="1">
        <v>6</v>
      </c>
      <c r="D295" s="2">
        <v>21162</v>
      </c>
      <c r="E295" s="2">
        <v>466</v>
      </c>
      <c r="F295" s="2">
        <v>178.7432202459899</v>
      </c>
      <c r="G295" s="2">
        <v>3297.0473784131864</v>
      </c>
      <c r="H295" s="2">
        <v>2316.7947810896676</v>
      </c>
      <c r="I295" s="117">
        <v>19.75</v>
      </c>
      <c r="J295" s="4">
        <v>7.4499999999999993</v>
      </c>
      <c r="K295" s="15">
        <v>48.971453357340707</v>
      </c>
      <c r="M295" s="78">
        <v>36.991303674213356</v>
      </c>
      <c r="N295" s="80">
        <v>-11.980149683127351</v>
      </c>
      <c r="O295" s="27">
        <v>9.8039219010571852</v>
      </c>
      <c r="Q295" s="36">
        <v>12.055412571940614</v>
      </c>
      <c r="R295" s="25">
        <v>-36.916040785400092</v>
      </c>
      <c r="T295" s="36">
        <v>53.335260578856293</v>
      </c>
      <c r="U295" s="54">
        <v>23.971453357340707</v>
      </c>
      <c r="V295" s="54">
        <v>12.055412571940614</v>
      </c>
      <c r="W295" s="54">
        <v>12.055412571940614</v>
      </c>
      <c r="X295" s="95">
        <v>12.055412571940614</v>
      </c>
      <c r="Y295" s="104">
        <v>-36.916040785400092</v>
      </c>
      <c r="AA295" s="56">
        <v>41.279848006915678</v>
      </c>
      <c r="AB295" s="32">
        <v>11.916040785400092</v>
      </c>
      <c r="AC295" s="32">
        <v>0</v>
      </c>
      <c r="AD295" s="32">
        <v>0</v>
      </c>
      <c r="AE295" s="26">
        <v>0</v>
      </c>
    </row>
    <row r="296" spans="1:31" x14ac:dyDescent="0.2">
      <c r="A296" s="1">
        <v>911</v>
      </c>
      <c r="B296" s="1" t="s">
        <v>289</v>
      </c>
      <c r="C296" s="1">
        <v>12</v>
      </c>
      <c r="D296" s="2">
        <v>2362</v>
      </c>
      <c r="E296" s="2">
        <v>2381</v>
      </c>
      <c r="F296" s="2">
        <v>123.7257048867607</v>
      </c>
      <c r="G296" s="2">
        <v>4774.0891173732371</v>
      </c>
      <c r="H296" s="2">
        <v>2639.389368643333</v>
      </c>
      <c r="I296" s="117">
        <v>21</v>
      </c>
      <c r="J296" s="4">
        <v>8.6999999999999993</v>
      </c>
      <c r="K296" s="15">
        <v>-432.8822927223917</v>
      </c>
      <c r="M296" s="78">
        <v>-632.24207705487447</v>
      </c>
      <c r="N296" s="80">
        <v>-199.35978433248277</v>
      </c>
      <c r="O296" s="27">
        <v>122.23170269067046</v>
      </c>
      <c r="Q296" s="36">
        <v>-519.27597342046397</v>
      </c>
      <c r="R296" s="25">
        <v>-86.393680698072274</v>
      </c>
      <c r="T296" s="36">
        <v>-428.51848550087612</v>
      </c>
      <c r="U296" s="54">
        <v>-457.8822927223917</v>
      </c>
      <c r="V296" s="54">
        <v>-482.8822927223917</v>
      </c>
      <c r="W296" s="54">
        <v>-507.8822927223917</v>
      </c>
      <c r="X296" s="95">
        <v>-519.27597342046397</v>
      </c>
      <c r="Y296" s="104">
        <v>-86.393680698072274</v>
      </c>
      <c r="AA296" s="56">
        <v>90.757487919587845</v>
      </c>
      <c r="AB296" s="32">
        <v>61.393680698072274</v>
      </c>
      <c r="AC296" s="32">
        <v>36.393680698072274</v>
      </c>
      <c r="AD296" s="32">
        <v>11.393680698072274</v>
      </c>
      <c r="AE296" s="26">
        <v>0</v>
      </c>
    </row>
    <row r="297" spans="1:31" x14ac:dyDescent="0.2">
      <c r="A297" s="1">
        <v>915</v>
      </c>
      <c r="B297" s="1" t="s">
        <v>290</v>
      </c>
      <c r="C297" s="1">
        <v>11</v>
      </c>
      <c r="D297" s="2">
        <v>21860</v>
      </c>
      <c r="E297" s="2">
        <v>721</v>
      </c>
      <c r="F297" s="2">
        <v>166.4186674751106</v>
      </c>
      <c r="G297" s="2">
        <v>3632.53097070476</v>
      </c>
      <c r="H297" s="2">
        <v>2132.8440314899563</v>
      </c>
      <c r="I297" s="117">
        <v>20.75</v>
      </c>
      <c r="J297" s="4">
        <v>8.4499999999999993</v>
      </c>
      <c r="K297" s="15">
        <v>298.47923115062775</v>
      </c>
      <c r="M297" s="78">
        <v>10.45481608560814</v>
      </c>
      <c r="N297" s="80">
        <v>-288.02441506501964</v>
      </c>
      <c r="O297" s="27">
        <v>175.4304811301925</v>
      </c>
      <c r="Q297" s="36">
        <v>136.02870465599389</v>
      </c>
      <c r="R297" s="25">
        <v>-162.45052649463386</v>
      </c>
      <c r="T297" s="36">
        <v>302.84303837214333</v>
      </c>
      <c r="U297" s="54">
        <v>273.47923115062775</v>
      </c>
      <c r="V297" s="54">
        <v>248.47923115062775</v>
      </c>
      <c r="W297" s="54">
        <v>223.47923115062775</v>
      </c>
      <c r="X297" s="95">
        <v>198.47923115062775</v>
      </c>
      <c r="Y297" s="104">
        <v>-100</v>
      </c>
      <c r="AA297" s="56">
        <v>166.81433371614943</v>
      </c>
      <c r="AB297" s="32">
        <v>137.45052649463386</v>
      </c>
      <c r="AC297" s="32">
        <v>112.45052649463386</v>
      </c>
      <c r="AD297" s="32">
        <v>87.450526494633863</v>
      </c>
      <c r="AE297" s="26">
        <v>62.450526494633863</v>
      </c>
    </row>
    <row r="298" spans="1:31" x14ac:dyDescent="0.2">
      <c r="A298" s="1">
        <v>918</v>
      </c>
      <c r="B298" s="1" t="s">
        <v>291</v>
      </c>
      <c r="C298" s="1">
        <v>2</v>
      </c>
      <c r="D298" s="2">
        <v>2339</v>
      </c>
      <c r="E298" s="2">
        <v>308</v>
      </c>
      <c r="F298" s="2">
        <v>143.22773574734651</v>
      </c>
      <c r="G298" s="2">
        <v>4212.2662846143403</v>
      </c>
      <c r="H298" s="2">
        <v>1799.2259537420289</v>
      </c>
      <c r="I298" s="117">
        <v>21.5</v>
      </c>
      <c r="J298" s="4">
        <v>9.1999999999999993</v>
      </c>
      <c r="K298" s="15">
        <v>-411.07773931974026</v>
      </c>
      <c r="M298" s="78">
        <v>218.43148714887803</v>
      </c>
      <c r="N298" s="80">
        <v>629.50922646861829</v>
      </c>
      <c r="O298" s="27">
        <v>-375.08970378999021</v>
      </c>
      <c r="Q298" s="36">
        <v>-117.43120267530011</v>
      </c>
      <c r="R298" s="25">
        <v>293.64653664444018</v>
      </c>
      <c r="T298" s="36">
        <v>-406.71393209822469</v>
      </c>
      <c r="U298" s="54">
        <v>-386.07773931974032</v>
      </c>
      <c r="V298" s="54">
        <v>-361.07773931974032</v>
      </c>
      <c r="W298" s="54">
        <v>-336.07773931974032</v>
      </c>
      <c r="X298" s="95">
        <v>-311.07773931974032</v>
      </c>
      <c r="Y298" s="104">
        <v>99.999999999999943</v>
      </c>
      <c r="AA298" s="56">
        <v>-289.2827294229246</v>
      </c>
      <c r="AB298" s="32">
        <v>-268.64653664444018</v>
      </c>
      <c r="AC298" s="32">
        <v>-243.64653664444018</v>
      </c>
      <c r="AD298" s="32">
        <v>-218.64653664444018</v>
      </c>
      <c r="AE298" s="26">
        <v>-193.64653664444018</v>
      </c>
    </row>
    <row r="299" spans="1:31" x14ac:dyDescent="0.2">
      <c r="A299" s="1">
        <v>921</v>
      </c>
      <c r="B299" s="1" t="s">
        <v>292</v>
      </c>
      <c r="C299" s="1">
        <v>11</v>
      </c>
      <c r="D299" s="2">
        <v>2244</v>
      </c>
      <c r="E299" s="2">
        <v>439</v>
      </c>
      <c r="F299" s="2">
        <v>120.73713811543426</v>
      </c>
      <c r="G299" s="2">
        <v>4963.4000395392441</v>
      </c>
      <c r="H299" s="2">
        <v>2256.4253414979762</v>
      </c>
      <c r="I299" s="117">
        <v>21</v>
      </c>
      <c r="J299" s="4">
        <v>8.6999999999999993</v>
      </c>
      <c r="K299" s="15">
        <v>91.399800765908523</v>
      </c>
      <c r="M299" s="78">
        <v>-36.566047163360622</v>
      </c>
      <c r="N299" s="80">
        <v>-127.96584792926915</v>
      </c>
      <c r="O299" s="27">
        <v>79.395340848742251</v>
      </c>
      <c r="Q299" s="36">
        <v>54.385061291416228</v>
      </c>
      <c r="R299" s="25">
        <v>-37.014739474492295</v>
      </c>
      <c r="T299" s="36">
        <v>95.763607987424109</v>
      </c>
      <c r="U299" s="54">
        <v>66.399800765908523</v>
      </c>
      <c r="V299" s="54">
        <v>54.385061291416228</v>
      </c>
      <c r="W299" s="54">
        <v>54.385061291416228</v>
      </c>
      <c r="X299" s="95">
        <v>54.385061291416228</v>
      </c>
      <c r="Y299" s="104">
        <v>-37.014739474492295</v>
      </c>
      <c r="AA299" s="56">
        <v>41.378546696007881</v>
      </c>
      <c r="AB299" s="32">
        <v>12.014739474492295</v>
      </c>
      <c r="AC299" s="32">
        <v>0</v>
      </c>
      <c r="AD299" s="32">
        <v>0</v>
      </c>
      <c r="AE299" s="26">
        <v>0</v>
      </c>
    </row>
    <row r="300" spans="1:31" x14ac:dyDescent="0.2">
      <c r="A300" s="1">
        <v>922</v>
      </c>
      <c r="B300" s="1" t="s">
        <v>293</v>
      </c>
      <c r="C300" s="1">
        <v>6</v>
      </c>
      <c r="D300" s="2">
        <v>4492</v>
      </c>
      <c r="E300" s="2">
        <v>409</v>
      </c>
      <c r="F300" s="2">
        <v>159.35097177591081</v>
      </c>
      <c r="G300" s="2">
        <v>3124.0544620252904</v>
      </c>
      <c r="H300" s="2">
        <v>2613.7165874501225</v>
      </c>
      <c r="I300" s="117">
        <v>21.5</v>
      </c>
      <c r="J300" s="4">
        <v>9.1999999999999993</v>
      </c>
      <c r="K300" s="15">
        <v>-355.78938531687464</v>
      </c>
      <c r="M300" s="78">
        <v>-12.477960363678442</v>
      </c>
      <c r="N300" s="80">
        <v>343.31142495319619</v>
      </c>
      <c r="O300" s="27">
        <v>-203.37102288073694</v>
      </c>
      <c r="Q300" s="36">
        <v>-166.93732197702434</v>
      </c>
      <c r="R300" s="25">
        <v>188.8520633398503</v>
      </c>
      <c r="T300" s="36">
        <v>-351.42557809535907</v>
      </c>
      <c r="U300" s="54">
        <v>-330.78938531687464</v>
      </c>
      <c r="V300" s="54">
        <v>-305.78938531687464</v>
      </c>
      <c r="W300" s="54">
        <v>-280.78938531687464</v>
      </c>
      <c r="X300" s="95">
        <v>-255.78938531687464</v>
      </c>
      <c r="Y300" s="104">
        <v>100</v>
      </c>
      <c r="AA300" s="56">
        <v>-184.48825611833473</v>
      </c>
      <c r="AB300" s="32">
        <v>-163.8520633398503</v>
      </c>
      <c r="AC300" s="32">
        <v>-138.8520633398503</v>
      </c>
      <c r="AD300" s="32">
        <v>-113.8520633398503</v>
      </c>
      <c r="AE300" s="26">
        <v>-88.852063339850304</v>
      </c>
    </row>
    <row r="301" spans="1:31" x14ac:dyDescent="0.2">
      <c r="A301" s="1">
        <v>924</v>
      </c>
      <c r="B301" s="1" t="s">
        <v>294</v>
      </c>
      <c r="C301" s="1">
        <v>16</v>
      </c>
      <c r="D301" s="2">
        <v>3342</v>
      </c>
      <c r="E301" s="2">
        <v>-388</v>
      </c>
      <c r="F301" s="2">
        <v>138.49812137925932</v>
      </c>
      <c r="G301" s="2">
        <v>3311.087205462426</v>
      </c>
      <c r="H301" s="2">
        <v>2052.21255969289</v>
      </c>
      <c r="I301" s="117">
        <v>22</v>
      </c>
      <c r="J301" s="4">
        <v>9.6999999999999993</v>
      </c>
      <c r="K301" s="15">
        <v>1073.512195002417</v>
      </c>
      <c r="M301" s="78">
        <v>605.14881808761061</v>
      </c>
      <c r="N301" s="80">
        <v>-468.36337691480639</v>
      </c>
      <c r="O301" s="27">
        <v>283.63385824006463</v>
      </c>
      <c r="Q301" s="36">
        <v>953.16566431772867</v>
      </c>
      <c r="R301" s="25">
        <v>-120.34653068468833</v>
      </c>
      <c r="T301" s="36">
        <v>1077.8760022239326</v>
      </c>
      <c r="U301" s="54">
        <v>1048.512195002417</v>
      </c>
      <c r="V301" s="54">
        <v>1023.512195002417</v>
      </c>
      <c r="W301" s="54">
        <v>998.512195002417</v>
      </c>
      <c r="X301" s="95">
        <v>973.512195002417</v>
      </c>
      <c r="Y301" s="104">
        <v>-100</v>
      </c>
      <c r="AA301" s="56">
        <v>124.7103379062039</v>
      </c>
      <c r="AB301" s="32">
        <v>95.346530684688332</v>
      </c>
      <c r="AC301" s="32">
        <v>70.346530684688332</v>
      </c>
      <c r="AD301" s="32">
        <v>45.346530684688332</v>
      </c>
      <c r="AE301" s="26">
        <v>20.346530684688332</v>
      </c>
    </row>
    <row r="302" spans="1:31" x14ac:dyDescent="0.2">
      <c r="A302" s="1">
        <v>925</v>
      </c>
      <c r="B302" s="1" t="s">
        <v>295</v>
      </c>
      <c r="C302" s="1">
        <v>11</v>
      </c>
      <c r="D302" s="2">
        <v>3816</v>
      </c>
      <c r="E302" s="2">
        <v>25</v>
      </c>
      <c r="F302" s="2">
        <v>132.29586857514641</v>
      </c>
      <c r="G302" s="2">
        <v>3658.4650862687536</v>
      </c>
      <c r="H302" s="2">
        <v>2289.3610933080708</v>
      </c>
      <c r="I302" s="117">
        <v>21</v>
      </c>
      <c r="J302" s="4">
        <v>8.6999999999999993</v>
      </c>
      <c r="K302" s="15">
        <v>500.2949924563905</v>
      </c>
      <c r="M302" s="78">
        <v>301.99494248368723</v>
      </c>
      <c r="N302" s="80">
        <v>-198.30004997270328</v>
      </c>
      <c r="O302" s="27">
        <v>121.59586207480275</v>
      </c>
      <c r="Q302" s="36">
        <v>437.68356628285966</v>
      </c>
      <c r="R302" s="25">
        <v>-62.611426173530845</v>
      </c>
      <c r="T302" s="36">
        <v>504.65879967790607</v>
      </c>
      <c r="U302" s="54">
        <v>475.2949924563905</v>
      </c>
      <c r="V302" s="54">
        <v>450.2949924563905</v>
      </c>
      <c r="W302" s="54">
        <v>437.68356628285966</v>
      </c>
      <c r="X302" s="95">
        <v>437.68356628285966</v>
      </c>
      <c r="Y302" s="104">
        <v>-62.611426173530845</v>
      </c>
      <c r="AA302" s="56">
        <v>66.975233395046416</v>
      </c>
      <c r="AB302" s="32">
        <v>37.611426173530845</v>
      </c>
      <c r="AC302" s="32">
        <v>12.611426173530845</v>
      </c>
      <c r="AD302" s="32">
        <v>0</v>
      </c>
      <c r="AE302" s="26">
        <v>0</v>
      </c>
    </row>
    <row r="303" spans="1:31" x14ac:dyDescent="0.2">
      <c r="A303" s="1">
        <v>927</v>
      </c>
      <c r="B303" s="1" t="s">
        <v>296</v>
      </c>
      <c r="C303" s="1">
        <v>1</v>
      </c>
      <c r="D303" s="2">
        <v>28995</v>
      </c>
      <c r="E303" s="2">
        <v>368</v>
      </c>
      <c r="F303" s="2">
        <v>196.24407488254917</v>
      </c>
      <c r="G303" s="2">
        <v>2776.7024913437667</v>
      </c>
      <c r="H303" s="2">
        <v>2269.6988312208164</v>
      </c>
      <c r="I303" s="117">
        <v>20.5</v>
      </c>
      <c r="J303" s="4">
        <v>8.1999999999999993</v>
      </c>
      <c r="K303" s="15">
        <v>27.474239444471799</v>
      </c>
      <c r="M303" s="78">
        <v>171.58167864014956</v>
      </c>
      <c r="N303" s="80">
        <v>144.10743919567776</v>
      </c>
      <c r="O303" s="27">
        <v>-83.848631426225893</v>
      </c>
      <c r="Q303" s="36">
        <v>64.822916392542339</v>
      </c>
      <c r="R303" s="25">
        <v>37.348676948070541</v>
      </c>
      <c r="T303" s="36">
        <v>31.838046665987385</v>
      </c>
      <c r="U303" s="54">
        <v>52.474239444471799</v>
      </c>
      <c r="V303" s="54">
        <v>64.822916392542339</v>
      </c>
      <c r="W303" s="54">
        <v>64.822916392542339</v>
      </c>
      <c r="X303" s="95">
        <v>64.822916392542339</v>
      </c>
      <c r="Y303" s="104">
        <v>37.348676948070541</v>
      </c>
      <c r="AA303" s="56">
        <v>-32.984869726554955</v>
      </c>
      <c r="AB303" s="32">
        <v>-12.348676948070541</v>
      </c>
      <c r="AC303" s="32">
        <v>0</v>
      </c>
      <c r="AD303" s="32">
        <v>0</v>
      </c>
      <c r="AE303" s="26">
        <v>0</v>
      </c>
    </row>
    <row r="304" spans="1:31" x14ac:dyDescent="0.2">
      <c r="A304" s="1">
        <v>931</v>
      </c>
      <c r="B304" s="1" t="s">
        <v>297</v>
      </c>
      <c r="C304" s="1">
        <v>13</v>
      </c>
      <c r="D304" s="2">
        <v>6780</v>
      </c>
      <c r="E304" s="2">
        <v>1671</v>
      </c>
      <c r="F304" s="2">
        <v>135.30922591801445</v>
      </c>
      <c r="G304" s="2">
        <v>4292.6828716616037</v>
      </c>
      <c r="H304" s="2">
        <v>2098.3332208948354</v>
      </c>
      <c r="I304" s="117">
        <v>21</v>
      </c>
      <c r="J304" s="4">
        <v>8.6999999999999993</v>
      </c>
      <c r="K304" s="15">
        <v>163.42458172634616</v>
      </c>
      <c r="M304" s="78">
        <v>-32.820862922882135</v>
      </c>
      <c r="N304" s="80">
        <v>-196.24544464922829</v>
      </c>
      <c r="O304" s="27">
        <v>120.36309888071776</v>
      </c>
      <c r="Q304" s="36">
        <v>81.551711082595034</v>
      </c>
      <c r="R304" s="25">
        <v>-81.872870643751128</v>
      </c>
      <c r="T304" s="36">
        <v>167.78838894786173</v>
      </c>
      <c r="U304" s="54">
        <v>138.42458172634616</v>
      </c>
      <c r="V304" s="54">
        <v>113.42458172634616</v>
      </c>
      <c r="W304" s="54">
        <v>88.424581726346162</v>
      </c>
      <c r="X304" s="95">
        <v>81.551711082595034</v>
      </c>
      <c r="Y304" s="104">
        <v>-81.872870643751128</v>
      </c>
      <c r="AA304" s="56">
        <v>86.236677865266699</v>
      </c>
      <c r="AB304" s="32">
        <v>56.872870643751128</v>
      </c>
      <c r="AC304" s="32">
        <v>31.872870643751128</v>
      </c>
      <c r="AD304" s="32">
        <v>6.8728706437511278</v>
      </c>
      <c r="AE304" s="26">
        <v>0</v>
      </c>
    </row>
    <row r="305" spans="1:31" x14ac:dyDescent="0.2">
      <c r="A305" s="1">
        <v>934</v>
      </c>
      <c r="B305" s="1" t="s">
        <v>298</v>
      </c>
      <c r="C305" s="1">
        <v>14</v>
      </c>
      <c r="D305" s="2">
        <v>3106</v>
      </c>
      <c r="E305" s="2">
        <v>-1156</v>
      </c>
      <c r="F305" s="2">
        <v>145.134170530696</v>
      </c>
      <c r="G305" s="2">
        <v>3476.4235947250058</v>
      </c>
      <c r="H305" s="2">
        <v>1998.9682960482767</v>
      </c>
      <c r="I305" s="117">
        <v>22.25</v>
      </c>
      <c r="J305" s="4">
        <v>9.9499999999999993</v>
      </c>
      <c r="K305" s="15">
        <v>623.96191464320498</v>
      </c>
      <c r="M305" s="78">
        <v>223.66042608468786</v>
      </c>
      <c r="N305" s="80">
        <v>-400.30148855851712</v>
      </c>
      <c r="O305" s="27">
        <v>242.79672522629102</v>
      </c>
      <c r="Q305" s="36">
        <v>510.12458159252958</v>
      </c>
      <c r="R305" s="25">
        <v>-113.8373330506754</v>
      </c>
      <c r="T305" s="36">
        <v>628.32572186472055</v>
      </c>
      <c r="U305" s="54">
        <v>598.96191464320498</v>
      </c>
      <c r="V305" s="54">
        <v>573.96191464320498</v>
      </c>
      <c r="W305" s="54">
        <v>548.96191464320498</v>
      </c>
      <c r="X305" s="95">
        <v>523.96191464320498</v>
      </c>
      <c r="Y305" s="104">
        <v>-100</v>
      </c>
      <c r="AA305" s="56">
        <v>118.20114027219097</v>
      </c>
      <c r="AB305" s="32">
        <v>88.837333050675397</v>
      </c>
      <c r="AC305" s="32">
        <v>63.837333050675397</v>
      </c>
      <c r="AD305" s="32">
        <v>38.837333050675397</v>
      </c>
      <c r="AE305" s="26">
        <v>13.837333050675397</v>
      </c>
    </row>
    <row r="306" spans="1:31" x14ac:dyDescent="0.2">
      <c r="A306" s="1">
        <v>935</v>
      </c>
      <c r="B306" s="1" t="s">
        <v>299</v>
      </c>
      <c r="C306" s="1">
        <v>8</v>
      </c>
      <c r="D306" s="2">
        <v>3399</v>
      </c>
      <c r="E306" s="2">
        <v>2432</v>
      </c>
      <c r="F306" s="2">
        <v>140.38823488955882</v>
      </c>
      <c r="G306" s="2">
        <v>3362.1667162888471</v>
      </c>
      <c r="H306" s="2">
        <v>2435.0282355121817</v>
      </c>
      <c r="I306" s="117">
        <v>20</v>
      </c>
      <c r="J306" s="4">
        <v>7.6999999999999993</v>
      </c>
      <c r="K306" s="15">
        <v>334.6154286122636</v>
      </c>
      <c r="M306" s="78">
        <v>-190.85732701258172</v>
      </c>
      <c r="N306" s="80">
        <v>-525.47275562484538</v>
      </c>
      <c r="O306" s="27">
        <v>317.89948546608792</v>
      </c>
      <c r="Q306" s="36">
        <v>126.3127559742165</v>
      </c>
      <c r="R306" s="25">
        <v>-208.30267263804711</v>
      </c>
      <c r="T306" s="36">
        <v>338.97923583377917</v>
      </c>
      <c r="U306" s="54">
        <v>309.6154286122636</v>
      </c>
      <c r="V306" s="54">
        <v>284.6154286122636</v>
      </c>
      <c r="W306" s="54">
        <v>259.6154286122636</v>
      </c>
      <c r="X306" s="95">
        <v>234.6154286122636</v>
      </c>
      <c r="Y306" s="104">
        <v>-100</v>
      </c>
      <c r="AA306" s="56">
        <v>212.66647985956268</v>
      </c>
      <c r="AB306" s="32">
        <v>183.30267263804711</v>
      </c>
      <c r="AC306" s="32">
        <v>158.30267263804711</v>
      </c>
      <c r="AD306" s="32">
        <v>133.30267263804711</v>
      </c>
      <c r="AE306" s="26">
        <v>108.30267263804711</v>
      </c>
    </row>
    <row r="307" spans="1:31" x14ac:dyDescent="0.2">
      <c r="A307" s="1">
        <v>936</v>
      </c>
      <c r="B307" s="1" t="s">
        <v>300</v>
      </c>
      <c r="C307" s="1">
        <v>6</v>
      </c>
      <c r="D307" s="2">
        <v>7157</v>
      </c>
      <c r="E307" s="2">
        <v>1702</v>
      </c>
      <c r="F307" s="2">
        <v>137.03964012889699</v>
      </c>
      <c r="G307" s="2">
        <v>3591.9189616301724</v>
      </c>
      <c r="H307" s="2">
        <v>2327.7486237097273</v>
      </c>
      <c r="I307" s="117">
        <v>20.25</v>
      </c>
      <c r="J307" s="4">
        <v>7.9499999999999993</v>
      </c>
      <c r="K307" s="15">
        <v>557.70678573183034</v>
      </c>
      <c r="M307" s="78">
        <v>-168.55177146652898</v>
      </c>
      <c r="N307" s="80">
        <v>-726.25855719835931</v>
      </c>
      <c r="O307" s="27">
        <v>438.37096641019633</v>
      </c>
      <c r="Q307" s="36">
        <v>311.73489894017143</v>
      </c>
      <c r="R307" s="25">
        <v>-245.9718867916589</v>
      </c>
      <c r="T307" s="36">
        <v>562.07059295334591</v>
      </c>
      <c r="U307" s="54">
        <v>532.70678573183034</v>
      </c>
      <c r="V307" s="54">
        <v>507.70678573183034</v>
      </c>
      <c r="W307" s="54">
        <v>482.70678573183034</v>
      </c>
      <c r="X307" s="95">
        <v>457.70678573183034</v>
      </c>
      <c r="Y307" s="104">
        <v>-100</v>
      </c>
      <c r="AA307" s="56">
        <v>250.33569401317448</v>
      </c>
      <c r="AB307" s="32">
        <v>220.9718867916589</v>
      </c>
      <c r="AC307" s="32">
        <v>195.9718867916589</v>
      </c>
      <c r="AD307" s="32">
        <v>170.9718867916589</v>
      </c>
      <c r="AE307" s="26">
        <v>145.9718867916589</v>
      </c>
    </row>
    <row r="308" spans="1:31" x14ac:dyDescent="0.2">
      <c r="A308" s="1">
        <v>946</v>
      </c>
      <c r="B308" s="1" t="s">
        <v>301</v>
      </c>
      <c r="C308" s="1">
        <v>15</v>
      </c>
      <c r="D308" s="2">
        <v>6705</v>
      </c>
      <c r="E308" s="2">
        <v>782</v>
      </c>
      <c r="F308" s="2">
        <v>150.19781086339754</v>
      </c>
      <c r="G308" s="2">
        <v>3584.3097846909368</v>
      </c>
      <c r="H308" s="2">
        <v>2579.3917317163696</v>
      </c>
      <c r="I308" s="117">
        <v>21</v>
      </c>
      <c r="J308" s="4">
        <v>8.6999999999999993</v>
      </c>
      <c r="K308" s="15">
        <v>157.71132841330933</v>
      </c>
      <c r="M308" s="78">
        <v>284.99195169225982</v>
      </c>
      <c r="N308" s="80">
        <v>127.28062327895049</v>
      </c>
      <c r="O308" s="27">
        <v>-73.752541876189497</v>
      </c>
      <c r="Q308" s="36">
        <v>208.16931653332347</v>
      </c>
      <c r="R308" s="25">
        <v>50.457988120014136</v>
      </c>
      <c r="T308" s="36">
        <v>162.0751356348249</v>
      </c>
      <c r="U308" s="54">
        <v>182.71132841330933</v>
      </c>
      <c r="V308" s="54">
        <v>207.71132841330933</v>
      </c>
      <c r="W308" s="54">
        <v>208.16931653332347</v>
      </c>
      <c r="X308" s="95">
        <v>208.16931653332347</v>
      </c>
      <c r="Y308" s="104">
        <v>50.457988120014136</v>
      </c>
      <c r="AA308" s="56">
        <v>-46.094180898498564</v>
      </c>
      <c r="AB308" s="32">
        <v>-25.457988120014136</v>
      </c>
      <c r="AC308" s="32">
        <v>-0.4579881200141358</v>
      </c>
      <c r="AD308" s="32">
        <v>0</v>
      </c>
      <c r="AE308" s="26">
        <v>0</v>
      </c>
    </row>
    <row r="309" spans="1:31" x14ac:dyDescent="0.2">
      <c r="A309" s="1">
        <v>976</v>
      </c>
      <c r="B309" s="1" t="s">
        <v>302</v>
      </c>
      <c r="C309" s="1">
        <v>19</v>
      </c>
      <c r="D309" s="2">
        <v>4348</v>
      </c>
      <c r="E309" s="2">
        <v>1459</v>
      </c>
      <c r="F309" s="2">
        <v>137.65366363762718</v>
      </c>
      <c r="G309" s="2">
        <v>4849.8870123626939</v>
      </c>
      <c r="H309" s="2">
        <v>2283.0551713951277</v>
      </c>
      <c r="I309" s="117">
        <v>19.25</v>
      </c>
      <c r="J309" s="4">
        <v>6.9499999999999993</v>
      </c>
      <c r="K309" s="15">
        <v>211.05842415068949</v>
      </c>
      <c r="M309" s="78">
        <v>-156.01928766100411</v>
      </c>
      <c r="N309" s="80">
        <v>-367.07771181169358</v>
      </c>
      <c r="O309" s="27">
        <v>222.86245917819693</v>
      </c>
      <c r="Q309" s="36">
        <v>211.57855422549821</v>
      </c>
      <c r="R309" s="25">
        <v>0.5201300748087192</v>
      </c>
      <c r="T309" s="36">
        <v>215.42223137220509</v>
      </c>
      <c r="U309" s="54">
        <v>211.57855422549821</v>
      </c>
      <c r="V309" s="54">
        <v>211.57855422549821</v>
      </c>
      <c r="W309" s="54">
        <v>211.57855422549821</v>
      </c>
      <c r="X309" s="95">
        <v>211.57855422549821</v>
      </c>
      <c r="Y309" s="104">
        <v>0.5201300748087192</v>
      </c>
      <c r="AA309" s="56">
        <v>3.8436771467068809</v>
      </c>
      <c r="AB309" s="32">
        <v>0</v>
      </c>
      <c r="AC309" s="32">
        <v>0</v>
      </c>
      <c r="AD309" s="32">
        <v>0</v>
      </c>
      <c r="AE309" s="26">
        <v>0</v>
      </c>
    </row>
    <row r="310" spans="1:31" x14ac:dyDescent="0.2">
      <c r="A310" s="1">
        <v>977</v>
      </c>
      <c r="B310" s="1" t="s">
        <v>303</v>
      </c>
      <c r="C310" s="1">
        <v>17</v>
      </c>
      <c r="D310" s="2">
        <v>14976</v>
      </c>
      <c r="E310" s="2">
        <v>-451</v>
      </c>
      <c r="F310" s="2">
        <v>150.52303250418061</v>
      </c>
      <c r="G310" s="2">
        <v>3212.6696247325131</v>
      </c>
      <c r="H310" s="2">
        <v>2548.8445228065507</v>
      </c>
      <c r="I310" s="117">
        <v>21.5</v>
      </c>
      <c r="J310" s="4">
        <v>9.1999999999999993</v>
      </c>
      <c r="K310" s="15">
        <v>57.285420135402987</v>
      </c>
      <c r="M310" s="78">
        <v>185.91076556638532</v>
      </c>
      <c r="N310" s="80">
        <v>128.62534543098235</v>
      </c>
      <c r="O310" s="27">
        <v>-74.559375167408632</v>
      </c>
      <c r="Q310" s="36">
        <v>109.9590347995121</v>
      </c>
      <c r="R310" s="25">
        <v>52.67361466410911</v>
      </c>
      <c r="T310" s="36">
        <v>61.649227356918573</v>
      </c>
      <c r="U310" s="54">
        <v>82.285420135402987</v>
      </c>
      <c r="V310" s="54">
        <v>107.28542013540299</v>
      </c>
      <c r="W310" s="54">
        <v>109.9590347995121</v>
      </c>
      <c r="X310" s="95">
        <v>109.9590347995121</v>
      </c>
      <c r="Y310" s="104">
        <v>52.67361466410911</v>
      </c>
      <c r="AA310" s="56">
        <v>-48.309807442593524</v>
      </c>
      <c r="AB310" s="32">
        <v>-27.67361466410911</v>
      </c>
      <c r="AC310" s="32">
        <v>-2.6736146641091096</v>
      </c>
      <c r="AD310" s="32">
        <v>0</v>
      </c>
      <c r="AE310" s="26">
        <v>0</v>
      </c>
    </row>
    <row r="311" spans="1:31" x14ac:dyDescent="0.2">
      <c r="A311" s="1">
        <v>980</v>
      </c>
      <c r="B311" s="1" t="s">
        <v>304</v>
      </c>
      <c r="C311" s="1">
        <v>6</v>
      </c>
      <c r="D311" s="2">
        <v>32260</v>
      </c>
      <c r="E311" s="2">
        <v>1019</v>
      </c>
      <c r="F311" s="2">
        <v>171.67753239683668</v>
      </c>
      <c r="G311" s="2">
        <v>2632.2510112544028</v>
      </c>
      <c r="H311" s="2">
        <v>2407.652044853914</v>
      </c>
      <c r="I311" s="117">
        <v>20.5</v>
      </c>
      <c r="J311" s="4">
        <v>8.1999999999999993</v>
      </c>
      <c r="K311" s="15">
        <v>-15.618802665444132</v>
      </c>
      <c r="M311" s="78">
        <v>14.276694942656926</v>
      </c>
      <c r="N311" s="80">
        <v>29.89549760810106</v>
      </c>
      <c r="O311" s="27">
        <v>-15.321466473679859</v>
      </c>
      <c r="Q311" s="36">
        <v>12.268081414221941</v>
      </c>
      <c r="R311" s="25">
        <v>27.886884079666075</v>
      </c>
      <c r="T311" s="36">
        <v>-11.254995443928546</v>
      </c>
      <c r="U311" s="54">
        <v>9.3811973345558659</v>
      </c>
      <c r="V311" s="54">
        <v>12.268081414221941</v>
      </c>
      <c r="W311" s="54">
        <v>12.268081414221941</v>
      </c>
      <c r="X311" s="95">
        <v>12.268081414221941</v>
      </c>
      <c r="Y311" s="104">
        <v>27.886884079666075</v>
      </c>
      <c r="AA311" s="56">
        <v>-23.523076858150489</v>
      </c>
      <c r="AB311" s="32">
        <v>-2.8868840796660749</v>
      </c>
      <c r="AC311" s="32">
        <v>0</v>
      </c>
      <c r="AD311" s="32">
        <v>0</v>
      </c>
      <c r="AE311" s="26">
        <v>0</v>
      </c>
    </row>
    <row r="312" spans="1:31" x14ac:dyDescent="0.2">
      <c r="A312" s="1">
        <v>981</v>
      </c>
      <c r="B312" s="1" t="s">
        <v>305</v>
      </c>
      <c r="C312" s="1">
        <v>5</v>
      </c>
      <c r="D312" s="2">
        <v>2468</v>
      </c>
      <c r="E312" s="2">
        <v>761</v>
      </c>
      <c r="F312" s="2">
        <v>143.15481845786994</v>
      </c>
      <c r="G312" s="2">
        <v>3119.7175839044976</v>
      </c>
      <c r="H312" s="2">
        <v>2057.8267892348745</v>
      </c>
      <c r="I312" s="117">
        <v>21</v>
      </c>
      <c r="J312" s="4">
        <v>8.6999999999999993</v>
      </c>
      <c r="K312" s="15">
        <v>37.859469859104799</v>
      </c>
      <c r="M312" s="78">
        <v>-159.02738294244099</v>
      </c>
      <c r="N312" s="80">
        <v>-196.88685280154579</v>
      </c>
      <c r="O312" s="27">
        <v>120.74794377210824</v>
      </c>
      <c r="Q312" s="36">
        <v>7.7244689857411366</v>
      </c>
      <c r="R312" s="25">
        <v>-30.135000873363662</v>
      </c>
      <c r="T312" s="36">
        <v>42.223277080620385</v>
      </c>
      <c r="U312" s="54">
        <v>12.859469859104799</v>
      </c>
      <c r="V312" s="54">
        <v>7.7244689857411366</v>
      </c>
      <c r="W312" s="54">
        <v>7.7244689857411366</v>
      </c>
      <c r="X312" s="95">
        <v>7.7244689857411366</v>
      </c>
      <c r="Y312" s="104">
        <v>-30.135000873363662</v>
      </c>
      <c r="AA312" s="56">
        <v>34.498808094879251</v>
      </c>
      <c r="AB312" s="32">
        <v>5.1350008733636621</v>
      </c>
      <c r="AC312" s="32">
        <v>0</v>
      </c>
      <c r="AD312" s="32">
        <v>0</v>
      </c>
      <c r="AE312" s="26">
        <v>0</v>
      </c>
    </row>
    <row r="313" spans="1:31" x14ac:dyDescent="0.2">
      <c r="A313" s="1">
        <v>989</v>
      </c>
      <c r="B313" s="1" t="s">
        <v>306</v>
      </c>
      <c r="C313" s="1">
        <v>14</v>
      </c>
      <c r="D313" s="2">
        <v>6178</v>
      </c>
      <c r="E313" s="2">
        <v>-832</v>
      </c>
      <c r="F313" s="2">
        <v>146.52291303027371</v>
      </c>
      <c r="G313" s="2">
        <v>4105.8441761106305</v>
      </c>
      <c r="H313" s="2">
        <v>2175.3603454196091</v>
      </c>
      <c r="I313" s="117">
        <v>22</v>
      </c>
      <c r="J313" s="4">
        <v>9.6999999999999993</v>
      </c>
      <c r="K313" s="15">
        <v>204.644497059424</v>
      </c>
      <c r="M313" s="78">
        <v>255.29442754303</v>
      </c>
      <c r="N313" s="80">
        <v>50.649930483605999</v>
      </c>
      <c r="O313" s="27">
        <v>-27.774126198982838</v>
      </c>
      <c r="Q313" s="36">
        <v>218.78980040834904</v>
      </c>
      <c r="R313" s="25">
        <v>14.14530334892504</v>
      </c>
      <c r="T313" s="36">
        <v>209.00830428093957</v>
      </c>
      <c r="U313" s="54">
        <v>218.78980040834904</v>
      </c>
      <c r="V313" s="54">
        <v>218.78980040834904</v>
      </c>
      <c r="W313" s="54">
        <v>218.78980040834904</v>
      </c>
      <c r="X313" s="95">
        <v>218.78980040834904</v>
      </c>
      <c r="Y313" s="104">
        <v>14.14530334892504</v>
      </c>
      <c r="AA313" s="56">
        <v>-9.7814961274094685</v>
      </c>
      <c r="AB313" s="32">
        <v>0</v>
      </c>
      <c r="AC313" s="32">
        <v>0</v>
      </c>
      <c r="AD313" s="32">
        <v>0</v>
      </c>
      <c r="AE313" s="26">
        <v>0</v>
      </c>
    </row>
    <row r="314" spans="1:31" x14ac:dyDescent="0.2">
      <c r="A314" s="1">
        <v>992</v>
      </c>
      <c r="B314" s="1" t="s">
        <v>307</v>
      </c>
      <c r="C314" s="1">
        <v>13</v>
      </c>
      <c r="D314" s="2">
        <v>19909</v>
      </c>
      <c r="E314" s="2">
        <v>-300</v>
      </c>
      <c r="F314" s="2">
        <v>156.92396054220617</v>
      </c>
      <c r="G314" s="2">
        <v>3415.4888974727837</v>
      </c>
      <c r="H314" s="2">
        <v>2349.5935809383209</v>
      </c>
      <c r="I314" s="117">
        <v>21.5</v>
      </c>
      <c r="J314" s="4">
        <v>9.1999999999999993</v>
      </c>
      <c r="K314" s="15">
        <v>381.85208360778063</v>
      </c>
      <c r="M314" s="78">
        <v>172.66261133615774</v>
      </c>
      <c r="N314" s="80">
        <v>-209.18947227162289</v>
      </c>
      <c r="O314" s="27">
        <v>128.12951545415453</v>
      </c>
      <c r="Q314" s="36">
        <v>245.55843065243954</v>
      </c>
      <c r="R314" s="25">
        <v>-136.29365295534109</v>
      </c>
      <c r="T314" s="36">
        <v>386.2158908292962</v>
      </c>
      <c r="U314" s="54">
        <v>356.85208360778063</v>
      </c>
      <c r="V314" s="54">
        <v>331.85208360778063</v>
      </c>
      <c r="W314" s="54">
        <v>306.85208360778063</v>
      </c>
      <c r="X314" s="95">
        <v>281.85208360778063</v>
      </c>
      <c r="Y314" s="104">
        <v>-100</v>
      </c>
      <c r="AA314" s="56">
        <v>140.65746017685666</v>
      </c>
      <c r="AB314" s="32">
        <v>111.29365295534109</v>
      </c>
      <c r="AC314" s="32">
        <v>86.293652955341088</v>
      </c>
      <c r="AD314" s="32">
        <v>61.293652955341088</v>
      </c>
      <c r="AE314" s="26">
        <v>36.293652955341088</v>
      </c>
    </row>
  </sheetData>
  <pageMargins left="0.51181102362204722" right="0.51181102362204722" top="0.55118110236220474" bottom="0.55118110236220474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8</vt:i4>
      </vt:variant>
    </vt:vector>
  </HeadingPairs>
  <TitlesOfParts>
    <vt:vector size="14" baseType="lpstr">
      <vt:lpstr>Yhtveto_MUUTOKSISTA</vt:lpstr>
      <vt:lpstr>Muutokset_kuntaryhmittäin</vt:lpstr>
      <vt:lpstr>Ykskoht_NYKY-UUSI tasapaino</vt:lpstr>
      <vt:lpstr>Valt.osuudet eriteltyinä</vt:lpstr>
      <vt:lpstr>Valt.osuus kriteerimuutokset</vt:lpstr>
      <vt:lpstr>Taustatietoja</vt:lpstr>
      <vt:lpstr>Taustatietoja!Tulostusalue</vt:lpstr>
      <vt:lpstr>'Valt.osuudet eriteltyinä'!Tulostusalue</vt:lpstr>
      <vt:lpstr>Yhtveto_MUUTOKSISTA!Tulostusalue</vt:lpstr>
      <vt:lpstr>'Ykskoht_NYKY-UUSI tasapaino'!Tulostusalue</vt:lpstr>
      <vt:lpstr>Taustatietoja!Tulostusotsikot</vt:lpstr>
      <vt:lpstr>'Valt.osuudet eriteltyinä'!Tulostusotsikot</vt:lpstr>
      <vt:lpstr>Yhtveto_MUUTOKSISTA!Tulostusotsikot</vt:lpstr>
      <vt:lpstr>'Ykskoht_NYKY-UUSI tasapaino'!Tulostusotsikot</vt:lpstr>
    </vt:vector>
  </TitlesOfParts>
  <Company>VIP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 Ville VM</dc:creator>
  <cp:lastModifiedBy>Pitkäniemi Jani VM</cp:lastModifiedBy>
  <cp:lastPrinted>2016-06-21T10:13:25Z</cp:lastPrinted>
  <dcterms:created xsi:type="dcterms:W3CDTF">2016-04-06T07:26:04Z</dcterms:created>
  <dcterms:modified xsi:type="dcterms:W3CDTF">2016-06-28T16:32:57Z</dcterms:modified>
</cp:coreProperties>
</file>